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2" s="1"/>
  <c r="F31"/>
  <c r="F36"/>
  <c r="F40"/>
  <c r="F41" s="1"/>
  <c r="D4" i="2"/>
  <c r="H4"/>
  <c r="H5"/>
  <c r="J5"/>
  <c r="G9"/>
  <c r="J9"/>
  <c r="J16" s="1"/>
  <c r="G10"/>
  <c r="G16" s="1"/>
  <c r="J10"/>
  <c r="G11"/>
  <c r="J11"/>
  <c r="G12"/>
  <c r="J12"/>
  <c r="G13"/>
  <c r="J13"/>
  <c r="G14"/>
  <c r="J14"/>
  <c r="G15"/>
  <c r="J15"/>
  <c r="E16"/>
  <c r="F16"/>
  <c r="H16"/>
  <c r="I16"/>
  <c r="I28" s="1"/>
  <c r="G18"/>
  <c r="J18"/>
  <c r="G19"/>
  <c r="J19"/>
  <c r="G20"/>
  <c r="J20"/>
  <c r="G21"/>
  <c r="J21"/>
  <c r="G22"/>
  <c r="J22"/>
  <c r="G23"/>
  <c r="J23"/>
  <c r="J26" s="1"/>
  <c r="G24"/>
  <c r="J24"/>
  <c r="G25"/>
  <c r="J25"/>
  <c r="E26"/>
  <c r="F26"/>
  <c r="F28"/>
  <c r="H26"/>
  <c r="H28" s="1"/>
  <c r="J28" s="1"/>
  <c r="I26"/>
  <c r="G27"/>
  <c r="J27"/>
  <c r="D4" i="1"/>
  <c r="H4"/>
  <c r="J5"/>
  <c r="E16"/>
  <c r="E36" s="1"/>
  <c r="F16"/>
  <c r="I17"/>
  <c r="I28" s="1"/>
  <c r="I36" s="1"/>
  <c r="J17"/>
  <c r="J28"/>
  <c r="J36" s="1"/>
  <c r="E21"/>
  <c r="F21"/>
  <c r="I23"/>
  <c r="J23"/>
  <c r="E26"/>
  <c r="E30"/>
  <c r="F26"/>
  <c r="F30" s="1"/>
  <c r="F36" s="1"/>
  <c r="I35"/>
  <c r="D37"/>
  <c r="G37"/>
  <c r="I37"/>
  <c r="F21" i="3"/>
  <c r="F43" s="1"/>
  <c r="G26" i="2"/>
  <c r="E28"/>
  <c r="G28" s="1"/>
  <c r="C38" i="1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<sst xmlns="http://schemas.openxmlformats.org/spreadsheetml/2006/main" count="202" uniqueCount="164">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</sst>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4" sqref="B4:G4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1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1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1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5" workbookViewId="0">
      <selection activeCell="I33" sqref="I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2016-1-31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2016-1-1</v>
      </c>
      <c r="I5" s="7" t="s">
        <v>38</v>
      </c>
      <c r="J5" s="6" t="str">
        <f>公共信息表!B8&amp;"-"&amp;公共信息表!D8&amp;"-"&amp;公共信息表!F8</f>
        <v>2016-1-31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747654.49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1850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747654.49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1850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1850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745804.49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745804.49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747654.49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747654.49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3" workbookViewId="0">
      <selection activeCell="E21" sqref="E2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2016-1-31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2016-1-1</v>
      </c>
      <c r="I5" s="7" t="s">
        <v>38</v>
      </c>
      <c r="J5" s="6" t="str">
        <f>公共信息表!B8&amp;"-"&amp;公共信息表!D8&amp;"-"&amp;公共信息表!F8</f>
        <v>2016-1-31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0</v>
      </c>
      <c r="I16" s="20">
        <f>ROUND(SUM(业务活动表!I9:I15),2)</f>
        <v>0</v>
      </c>
      <c r="J16" s="13">
        <f>ROUND(SUM(业务活动表!J9:J15),2)</f>
        <v>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24254</v>
      </c>
      <c r="F18" s="21">
        <v>0</v>
      </c>
      <c r="G18" s="20">
        <f>ROUND(业务活动表!E18+业务活动表!F18,2)</f>
        <v>24254</v>
      </c>
      <c r="H18" s="21">
        <v>24254</v>
      </c>
      <c r="I18" s="21">
        <v>0</v>
      </c>
      <c r="J18" s="13">
        <f>ROUND(业务活动表!H18+业务活动表!I18,2)</f>
        <v>24254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1850</v>
      </c>
      <c r="F23" s="21">
        <v>0</v>
      </c>
      <c r="G23" s="20">
        <f>ROUND(业务活动表!E23+业务活动表!F23,2)</f>
        <v>1850</v>
      </c>
      <c r="H23" s="21">
        <v>1850</v>
      </c>
      <c r="I23" s="21">
        <v>0</v>
      </c>
      <c r="J23" s="13">
        <f>ROUND(业务活动表!H23+业务活动表!I23,2)</f>
        <v>1850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25</v>
      </c>
      <c r="I24" s="21">
        <v>0</v>
      </c>
      <c r="J24" s="13">
        <f>ROUND(业务活动表!H24+业务活动表!I24,2)</f>
        <v>25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26129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26129</v>
      </c>
      <c r="H26" s="20">
        <f>ROUND(业务活动表!H18+业务活动表!H23+业务活动表!H24+业务活动表!H25,2)</f>
        <v>26129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26129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-26129</v>
      </c>
      <c r="F28" s="24">
        <f>F16-F26+F27</f>
        <v>0</v>
      </c>
      <c r="G28" s="25">
        <f>ROUND(业务活动表!E28+业务活动表!F28,2)</f>
        <v>-26129</v>
      </c>
      <c r="H28" s="24">
        <f>H16-H26+H27</f>
        <v>-26129</v>
      </c>
      <c r="I28" s="24">
        <f>I16-I26+I27</f>
        <v>0</v>
      </c>
      <c r="J28" s="27">
        <f>ROUND(业务活动表!H28+业务活动表!I28,2)</f>
        <v>-26129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9" sqref="F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2016-1-31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2016-1-1</v>
      </c>
      <c r="E6" s="7" t="s">
        <v>38</v>
      </c>
      <c r="F6" s="6" t="str">
        <f>公共信息表!B8&amp;"-"&amp;公共信息表!D8&amp;"-"&amp;公共信息表!F8</f>
        <v>2016-1-31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24254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25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24279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-24279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-24279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