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 activeTab="2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1"/>
  <c r="F27"/>
  <c r="F31"/>
  <c r="F32"/>
  <c r="F36"/>
  <c r="F41" s="1"/>
  <c r="F40"/>
  <c r="D4" i="2"/>
  <c r="H4"/>
  <c r="H5"/>
  <c r="J5"/>
  <c r="G9"/>
  <c r="G16" s="1"/>
  <c r="J9"/>
  <c r="J16" s="1"/>
  <c r="G10"/>
  <c r="J10"/>
  <c r="G11"/>
  <c r="J11"/>
  <c r="G12"/>
  <c r="J12"/>
  <c r="G13"/>
  <c r="J13"/>
  <c r="G14"/>
  <c r="J14"/>
  <c r="G15"/>
  <c r="J15"/>
  <c r="E16"/>
  <c r="F16"/>
  <c r="F28" s="1"/>
  <c r="G28" s="1"/>
  <c r="H16"/>
  <c r="H28" s="1"/>
  <c r="J28" s="1"/>
  <c r="I16"/>
  <c r="I28" s="1"/>
  <c r="G18"/>
  <c r="G26" s="1"/>
  <c r="J18"/>
  <c r="G19"/>
  <c r="J19"/>
  <c r="G20"/>
  <c r="J20"/>
  <c r="G21"/>
  <c r="J21"/>
  <c r="G22"/>
  <c r="J22"/>
  <c r="G23"/>
  <c r="J23"/>
  <c r="J26" s="1"/>
  <c r="G24"/>
  <c r="J24"/>
  <c r="G25"/>
  <c r="J25"/>
  <c r="E26"/>
  <c r="E28"/>
  <c r="F26"/>
  <c r="H26"/>
  <c r="I26"/>
  <c r="G27"/>
  <c r="J27"/>
  <c r="D4" i="1"/>
  <c r="H4"/>
  <c r="J5"/>
  <c r="E16"/>
  <c r="F16"/>
  <c r="I17"/>
  <c r="J17"/>
  <c r="J28" s="1"/>
  <c r="J36" s="1"/>
  <c r="E21"/>
  <c r="F21"/>
  <c r="I23"/>
  <c r="I28" s="1"/>
  <c r="I36" s="1"/>
  <c r="J23"/>
  <c r="E26"/>
  <c r="E30"/>
  <c r="E36" s="1"/>
  <c r="F26"/>
  <c r="F30" s="1"/>
  <c r="I35"/>
  <c r="D37"/>
  <c r="G37"/>
  <c r="I37"/>
  <c r="F43" i="3" l="1"/>
  <c r="C38" i="1"/>
  <c r="F36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<sst xmlns="http://schemas.openxmlformats.org/spreadsheetml/2006/main" count="202" uniqueCount="164">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</sst>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</xf>
    <xf numFmtId="0" fontId="2" fillId="2" borderId="35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opLeftCell="A2" workbookViewId="0">
      <selection activeCell="F8" sqref="F8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10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10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10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25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2015-10-31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2015-10-1</v>
      </c>
      <c r="I5" s="7" t="s">
        <v>38</v>
      </c>
      <c r="J5" s="6" t="str">
        <f>公共信息表!B8&amp;"-"&amp;公共信息表!D8&amp;"-"&amp;公共信息表!F8</f>
        <v>2015-10-31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757964.04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757964.04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757964.04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757964.04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757964.04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757964.04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abSelected="1" topLeftCell="A4" workbookViewId="0">
      <selection activeCell="H11" sqref="H11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2015-10-31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2015-10-1</v>
      </c>
      <c r="I5" s="7" t="s">
        <v>38</v>
      </c>
      <c r="J5" s="6" t="str">
        <f>公共信息表!B8&amp;"-"&amp;公共信息表!D8&amp;"-"&amp;公共信息表!F8</f>
        <v>2015-10-31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540000</v>
      </c>
      <c r="I9" s="21">
        <v>0</v>
      </c>
      <c r="J9" s="13">
        <f>ROUND(业务活动表!H9+业务活动表!I9,2)</f>
        <v>540000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240000</v>
      </c>
      <c r="I10" s="21">
        <v>0</v>
      </c>
      <c r="J10" s="13">
        <f>ROUND(业务活动表!H10+业务活动表!I10,2)</f>
        <v>240000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780000</v>
      </c>
      <c r="I16" s="20">
        <f>ROUND(SUM(业务活动表!I9:I15),2)</f>
        <v>0</v>
      </c>
      <c r="J16" s="13">
        <f>ROUND(SUM(业务活动表!J9:J15),2)</f>
        <v>780000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67840</v>
      </c>
      <c r="I18" s="21">
        <v>0</v>
      </c>
      <c r="J18" s="13">
        <f>ROUND(业务活动表!H18+业务活动表!I18,2)</f>
        <v>67840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14366</v>
      </c>
      <c r="I23" s="21">
        <v>0</v>
      </c>
      <c r="J23" s="13">
        <f>ROUND(业务活动表!H23+业务活动表!I23,2)</f>
        <v>14366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-136.22000000000003</v>
      </c>
      <c r="I24" s="21">
        <v>0</v>
      </c>
      <c r="J24" s="13">
        <f>ROUND(业务活动表!H24+业务活动表!I24,2)</f>
        <v>-136.22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3.81</v>
      </c>
      <c r="I25" s="21">
        <v>0</v>
      </c>
      <c r="J25" s="13">
        <f>ROUND(业务活动表!H25+业务活动表!I25,2)</f>
        <v>3.81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25</v>
      </c>
      <c r="H26" s="20">
        <f>ROUND(业务活动表!H18+业务活动表!H23+业务活动表!H24+业务活动表!H25,2)</f>
        <v>82073.59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82073.59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-25</v>
      </c>
      <c r="F28" s="24">
        <f>F16-F26+F27</f>
        <v>0</v>
      </c>
      <c r="G28" s="25">
        <f>ROUND(业务活动表!E28+业务活动表!F28,2)</f>
        <v>-25</v>
      </c>
      <c r="H28" s="24">
        <f>H16-H26+H27</f>
        <v>697926.41</v>
      </c>
      <c r="I28" s="24">
        <f>I16-I26+I27</f>
        <v>0</v>
      </c>
      <c r="J28" s="27">
        <f>ROUND(业务活动表!H28+业务活动表!I28,2)</f>
        <v>697926.41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31" workbookViewId="0">
      <selection activeCell="F16" sqref="F16: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2015-10-31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2015-10-1</v>
      </c>
      <c r="E6" s="7" t="s">
        <v>38</v>
      </c>
      <c r="F6" s="6" t="str">
        <f>公共信息表!B8&amp;"-"&amp;公共信息表!D8&amp;"-"&amp;公共信息表!F8</f>
        <v>2015-10-31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0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0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0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25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25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-25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-25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:F2"/>
    <mergeCell ref="D4:F4"/>
    <mergeCell ref="C7:D7"/>
    <mergeCell ref="C8:D8"/>
    <mergeCell ref="C9:D9"/>
    <mergeCell ref="C10:D1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