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0" yWindow="0" windowWidth="20730" windowHeight="9930"/>
  </bookViews>
  <sheets>
    <sheet name="公共信息表" sheetId="5" r:id="rId1"/>
    <sheet name="资产负债表" sheetId="1" r:id="rId2"/>
    <sheet name="业务活动表" sheetId="2" r:id="rId3"/>
    <sheet name="现金流量表_年报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J35" i="1"/>
  <c r="D5" i="2"/>
  <c r="D5" i="3"/>
  <c r="H5" i="1"/>
  <c r="D5"/>
  <c r="A23" i="5"/>
  <c r="D4" i="3"/>
  <c r="F5"/>
  <c r="D6"/>
  <c r="F6"/>
  <c r="F15"/>
  <c r="F21"/>
  <c r="F43" s="1"/>
  <c r="F20"/>
  <c r="F27"/>
  <c r="F31"/>
  <c r="F32" s="1"/>
  <c r="F36"/>
  <c r="F40"/>
  <c r="F41"/>
  <c r="D4" i="2"/>
  <c r="H4"/>
  <c r="H5"/>
  <c r="J5"/>
  <c r="G9"/>
  <c r="J9"/>
  <c r="G10"/>
  <c r="G16"/>
  <c r="J10"/>
  <c r="G11"/>
  <c r="J11"/>
  <c r="G12"/>
  <c r="J12"/>
  <c r="G13"/>
  <c r="J13"/>
  <c r="J16" s="1"/>
  <c r="G14"/>
  <c r="J14"/>
  <c r="G15"/>
  <c r="J15"/>
  <c r="E16"/>
  <c r="F16"/>
  <c r="H16"/>
  <c r="I16"/>
  <c r="I28" s="1"/>
  <c r="G18"/>
  <c r="G26" s="1"/>
  <c r="J18"/>
  <c r="J26" s="1"/>
  <c r="G19"/>
  <c r="J19"/>
  <c r="G20"/>
  <c r="J20"/>
  <c r="G21"/>
  <c r="J21"/>
  <c r="G22"/>
  <c r="J22"/>
  <c r="G23"/>
  <c r="J23"/>
  <c r="G24"/>
  <c r="J24"/>
  <c r="G25"/>
  <c r="J25"/>
  <c r="E26"/>
  <c r="E28"/>
  <c r="G28" s="1"/>
  <c r="F26"/>
  <c r="H26"/>
  <c r="H28"/>
  <c r="I26"/>
  <c r="G27"/>
  <c r="J27"/>
  <c r="D4" i="1"/>
  <c r="H4"/>
  <c r="J5"/>
  <c r="E16"/>
  <c r="F16"/>
  <c r="I17"/>
  <c r="I28" s="1"/>
  <c r="I36" s="1"/>
  <c r="J17"/>
  <c r="E21"/>
  <c r="F21"/>
  <c r="F36" s="1"/>
  <c r="I23"/>
  <c r="J23"/>
  <c r="J28" s="1"/>
  <c r="J36" s="1"/>
  <c r="E26"/>
  <c r="E30" s="1"/>
  <c r="F26"/>
  <c r="F30"/>
  <c r="I35"/>
  <c r="D37"/>
  <c r="G37"/>
  <c r="I37"/>
  <c r="F28" i="2"/>
  <c r="E36" i="1" l="1"/>
  <c r="C38" s="1"/>
  <c r="J28" i="2"/>
</calcChain>
</file>

<file path=xl/sharedStrings.xml><?xml version="1.0" encoding="utf-8"?>
<sst xmlns="http://schemas.openxmlformats.org/spreadsheetml/2006/main" count="202" uniqueCount="164">
  <si>
    <t>财务报表公共信息表</t>
  </si>
  <si>
    <t>版本号码</t>
  </si>
  <si>
    <t>BBH_HM</t>
  </si>
  <si>
    <t>报表编码</t>
  </si>
  <si>
    <t>BDA0690017</t>
  </si>
  <si>
    <t>CWBB_DM</t>
  </si>
  <si>
    <t>纳税人识别号</t>
  </si>
  <si>
    <t>NSRNBM</t>
  </si>
  <si>
    <t xml:space="preserve"> 必填</t>
  </si>
  <si>
    <t>纳税人名称</t>
  </si>
  <si>
    <t xml:space="preserve">财务报表所属期起始日期     </t>
  </si>
  <si>
    <t>年</t>
  </si>
  <si>
    <t>月</t>
  </si>
  <si>
    <t>日</t>
  </si>
  <si>
    <t>EXCEL_QSYEAR</t>
  </si>
  <si>
    <t>EXCEL_QSMONTH</t>
  </si>
  <si>
    <t>EXCEL_QSDAY</t>
  </si>
  <si>
    <t xml:space="preserve">财务报表所属期终止日期     </t>
  </si>
  <si>
    <t>EXCEL_ZZYEAR</t>
  </si>
  <si>
    <t>EXCEL_ZZMONTH</t>
  </si>
  <si>
    <t>EXCEL_ZZDAY</t>
  </si>
  <si>
    <t>资产负债日</t>
  </si>
  <si>
    <t>企业负责人</t>
  </si>
  <si>
    <t>会计机构负责人</t>
  </si>
  <si>
    <t>制表人</t>
  </si>
  <si>
    <t>填写说明：</t>
  </si>
  <si>
    <t>1.请勿修改Excel表格灰色部分的内容</t>
  </si>
  <si>
    <t>2.公共信息表的必填项目一定要填写，注意这些内容是否填写正确，填写错误将无法上报</t>
  </si>
  <si>
    <r>
      <t>3.填写完毕之后，依次填写《资产负债表》、《业务活动表》和《现金流量表</t>
    </r>
    <r>
      <rPr>
        <sz val="10"/>
        <rFont val="宋体"/>
        <family val="3"/>
        <charset val="134"/>
      </rPr>
      <t>_年报</t>
    </r>
    <r>
      <rPr>
        <sz val="10"/>
        <rFont val="宋体"/>
        <family val="3"/>
        <charset val="134"/>
      </rPr>
      <t>》</t>
    </r>
  </si>
  <si>
    <t>4.不要修改Excel的格式，即不允许添加和删除行或者列</t>
  </si>
  <si>
    <t>ZCZJLJJY</t>
  </si>
  <si>
    <t>资产负债表（适用执行民间非营利组织会计制度的组织）</t>
  </si>
  <si>
    <t>会民非01表</t>
  </si>
  <si>
    <t>单位：元</t>
  </si>
  <si>
    <t>纳税人名称：</t>
  </si>
  <si>
    <t>资产负债表日：</t>
  </si>
  <si>
    <t>纳税人识别号：</t>
  </si>
  <si>
    <t>所属时期:</t>
  </si>
  <si>
    <t>至</t>
  </si>
  <si>
    <t>资    产</t>
  </si>
  <si>
    <t>行次</t>
  </si>
  <si>
    <t>年初数</t>
  </si>
  <si>
    <t>期末数</t>
  </si>
  <si>
    <t>负债和净资产</t>
  </si>
  <si>
    <t>流动资产：</t>
  </si>
  <si>
    <t>流动负债：</t>
  </si>
  <si>
    <t xml:space="preserve">  货币资金</t>
  </si>
  <si>
    <t xml:space="preserve">  短期借款</t>
  </si>
  <si>
    <t xml:space="preserve">  短期投资</t>
  </si>
  <si>
    <t xml:space="preserve">  应付款项</t>
  </si>
  <si>
    <t xml:space="preserve">  应收款项</t>
  </si>
  <si>
    <t xml:space="preserve">  应付工资</t>
  </si>
  <si>
    <t>预付账款</t>
  </si>
  <si>
    <t xml:space="preserve">  应交税金</t>
  </si>
  <si>
    <t xml:space="preserve">  存  货</t>
  </si>
  <si>
    <t>预收账款</t>
  </si>
  <si>
    <t xml:space="preserve">  待摊费用</t>
  </si>
  <si>
    <t>预提费用</t>
  </si>
  <si>
    <t xml:space="preserve">  一年内到期的长期债权投资</t>
  </si>
  <si>
    <t>预计负债</t>
  </si>
  <si>
    <t xml:space="preserve">  其他流动资产</t>
  </si>
  <si>
    <t xml:space="preserve">  一年内到期的长期负债</t>
  </si>
  <si>
    <t xml:space="preserve">    流动资产合计</t>
  </si>
  <si>
    <t xml:space="preserve">  其他流动负债</t>
  </si>
  <si>
    <t>流动负债合计</t>
  </si>
  <si>
    <t>长期投资：</t>
  </si>
  <si>
    <t xml:space="preserve">  长期股权投资</t>
  </si>
  <si>
    <t>长期负债：</t>
  </si>
  <si>
    <t xml:space="preserve">  长期债权投资</t>
  </si>
  <si>
    <t xml:space="preserve">  长期借款</t>
  </si>
  <si>
    <t xml:space="preserve">    长期投资合计</t>
  </si>
  <si>
    <t xml:space="preserve">  长期应付款</t>
  </si>
  <si>
    <t xml:space="preserve">  其他长期负债</t>
  </si>
  <si>
    <t>固定资产：</t>
  </si>
  <si>
    <t>长期负债合计</t>
  </si>
  <si>
    <t xml:space="preserve">  固定资产原价</t>
  </si>
  <si>
    <t xml:space="preserve">  减：累计折旧</t>
  </si>
  <si>
    <t>受托代理负债：</t>
  </si>
  <si>
    <t xml:space="preserve">  固定资产净值</t>
  </si>
  <si>
    <t xml:space="preserve">  受托代理负债</t>
  </si>
  <si>
    <t xml:space="preserve">  在建工程</t>
  </si>
  <si>
    <t xml:space="preserve">  文物文化资产</t>
  </si>
  <si>
    <t xml:space="preserve">    负债合计</t>
  </si>
  <si>
    <t xml:space="preserve">  固定资产清理</t>
  </si>
  <si>
    <t xml:space="preserve">    固定资产合计</t>
  </si>
  <si>
    <t>无形资产：</t>
  </si>
  <si>
    <t xml:space="preserve">  无形资产</t>
  </si>
  <si>
    <t>净资产：</t>
  </si>
  <si>
    <t xml:space="preserve">  非限定性净资产</t>
  </si>
  <si>
    <t>受托代理资产：</t>
  </si>
  <si>
    <t xml:space="preserve">  限定性净资产</t>
  </si>
  <si>
    <t xml:space="preserve">  受托代理资产</t>
  </si>
  <si>
    <t xml:space="preserve">    净资产合计</t>
  </si>
  <si>
    <t>资产总计</t>
  </si>
  <si>
    <t>负债和净资产总计</t>
  </si>
  <si>
    <t>业务活动表（适用执行民间非营利组织会计制度的组织）</t>
  </si>
  <si>
    <t>会民非02表</t>
  </si>
  <si>
    <t>报送日期：</t>
  </si>
  <si>
    <t>所属时期：</t>
  </si>
  <si>
    <t>项  目</t>
  </si>
  <si>
    <t>本月数</t>
  </si>
  <si>
    <t>本年累计数</t>
  </si>
  <si>
    <t>非限定性</t>
  </si>
  <si>
    <t>限定性</t>
  </si>
  <si>
    <t>合计</t>
  </si>
  <si>
    <t>一、收  入</t>
  </si>
  <si>
    <t>其中：捐赠收入</t>
  </si>
  <si>
    <t>会费收入</t>
  </si>
  <si>
    <t>提供服务收入</t>
  </si>
  <si>
    <t>商品销售收入</t>
  </si>
  <si>
    <t>政府补助收入</t>
  </si>
  <si>
    <t>投资收益</t>
  </si>
  <si>
    <t>其他收入</t>
  </si>
  <si>
    <t>收入合计</t>
  </si>
  <si>
    <t>二、费  用</t>
  </si>
  <si>
    <t>（一）业务活动成本</t>
  </si>
  <si>
    <t>其中：</t>
  </si>
  <si>
    <t>（二）管理费用</t>
  </si>
  <si>
    <t>（三）筹资费用</t>
  </si>
  <si>
    <t>（四）其他费用</t>
  </si>
  <si>
    <t>费用合计</t>
  </si>
  <si>
    <t>三、限定性净资产转为非限定性净资产</t>
  </si>
  <si>
    <t>四、净资产变动额（若为净资产减少额，以“-”号填列）</t>
  </si>
  <si>
    <t>现金流量表_年报（适用执行民间非营利组织会计制度的组织）</t>
  </si>
  <si>
    <t xml:space="preserve"> 会民非03表</t>
  </si>
  <si>
    <t>金 额</t>
  </si>
  <si>
    <t>一、业务活动产生的现金流量：</t>
  </si>
  <si>
    <t xml:space="preserve">      接受捐赠收到的现金</t>
  </si>
  <si>
    <t xml:space="preserve">      收取会费收到的现金</t>
  </si>
  <si>
    <t xml:space="preserve">      提供服务收到的现金</t>
  </si>
  <si>
    <t xml:space="preserve">      销售商品收到的现金</t>
  </si>
  <si>
    <t xml:space="preserve">      政府补助收到的现金</t>
  </si>
  <si>
    <t xml:space="preserve">      收到的其他与业务活动有关的现金</t>
  </si>
  <si>
    <t xml:space="preserve">                          现金流入小计</t>
  </si>
  <si>
    <t xml:space="preserve">      提供捐赠或者资助支付的现金</t>
  </si>
  <si>
    <t xml:space="preserve">      支付给员工以及为员工支付的现金</t>
  </si>
  <si>
    <t xml:space="preserve">      购买商品、接受服务支付的现金</t>
  </si>
  <si>
    <t xml:space="preserve">      支付的其他与业务活动有关的现金</t>
  </si>
  <si>
    <t xml:space="preserve">                          现金流出小计</t>
  </si>
  <si>
    <t>业务活动产生的现金流量净额</t>
  </si>
  <si>
    <t>二、投资活动产生的现金流量：</t>
  </si>
  <si>
    <t xml:space="preserve">      收回投资所收到的现金 </t>
  </si>
  <si>
    <t xml:space="preserve">      取得投资收益所收到的现金</t>
  </si>
  <si>
    <t xml:space="preserve">      处置固定资产和无形资产所收回的现金</t>
  </si>
  <si>
    <t xml:space="preserve">      收到的其他与投资活动有关的现金</t>
  </si>
  <si>
    <t xml:space="preserve">      购建固定资产和无形资产所支付的现金</t>
  </si>
  <si>
    <t xml:space="preserve">      对外投资所支付的现金</t>
  </si>
  <si>
    <t xml:space="preserve">      支付的其他与投资活动有关的现金</t>
  </si>
  <si>
    <t>投资活动产生的现金流量净额</t>
  </si>
  <si>
    <t>三、筹资活动产生的现金流量：</t>
  </si>
  <si>
    <t xml:space="preserve">      借款所收到的现金</t>
  </si>
  <si>
    <t xml:space="preserve">      收到的其他与筹资活动有关的现金</t>
  </si>
  <si>
    <t xml:space="preserve">      偿还借款所支付的现金</t>
  </si>
  <si>
    <t xml:space="preserve">      偿付利息所支付的现金</t>
  </si>
  <si>
    <t xml:space="preserve">      支付的其他与筹资活动有关的现金</t>
  </si>
  <si>
    <t>筹资活动产生的现金流量净额</t>
  </si>
  <si>
    <t>四、汇率变动对现金的影响额</t>
  </si>
  <si>
    <t>五、现金及现金等价物净增加额</t>
  </si>
  <si>
    <t>期末数</t>
    <phoneticPr fontId="28" type="noConversion"/>
  </si>
  <si>
    <t>广州市破产管理人协会</t>
    <phoneticPr fontId="28" type="noConversion"/>
  </si>
  <si>
    <r>
      <t>4</t>
    </r>
    <r>
      <rPr>
        <sz val="10"/>
        <rFont val="宋体"/>
        <family val="3"/>
        <charset val="134"/>
      </rPr>
      <t>401060131127</t>
    </r>
    <phoneticPr fontId="28" type="noConversion"/>
  </si>
  <si>
    <t>倪烨中</t>
    <phoneticPr fontId="28" type="noConversion"/>
  </si>
  <si>
    <t>杨贞瑜</t>
    <phoneticPr fontId="28" type="noConversion"/>
  </si>
  <si>
    <t>刘逢源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</si>
</sst>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30">
    <font>
      <sz val="11"/>
      <name val="宋体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61"/>
      <name val="宋体"/>
      <family val="3"/>
      <charset val="134"/>
    </font>
    <font>
      <sz val="10"/>
      <color indexed="6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49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4"/>
      <name val="宋体"/>
      <family val="3"/>
      <charset val="134"/>
    </font>
    <font>
      <b/>
      <sz val="11"/>
      <color indexed="4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1"/>
      <name val="宋体"/>
      <family val="3"/>
      <charset val="134"/>
    </font>
    <font>
      <b/>
      <sz val="15"/>
      <color indexed="49"/>
      <name val="宋体"/>
      <family val="3"/>
      <charset val="134"/>
    </font>
    <font>
      <b/>
      <sz val="13"/>
      <color indexed="4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1"/>
      </left>
      <right style="double">
        <color indexed="61"/>
      </right>
      <top style="double">
        <color indexed="61"/>
      </top>
      <bottom style="double">
        <color indexed="6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7" fillId="4" borderId="9" applyNumberFormat="0" applyFont="0" applyAlignment="0" applyProtection="0">
      <alignment vertical="center"/>
    </xf>
  </cellStyleXfs>
  <cellXfs count="99">
    <xf numFmtId="0" fontId="0" fillId="0" borderId="0" xfId="0"/>
    <xf numFmtId="0" fontId="0" fillId="19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>
      <alignment horizontal="left" vertical="center"/>
    </xf>
    <xf numFmtId="0" fontId="2" fillId="19" borderId="0" xfId="0" applyNumberFormat="1" applyFont="1" applyFill="1" applyBorder="1" applyAlignment="1" applyProtection="1">
      <alignment horizontal="righ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right" vertical="center"/>
    </xf>
    <xf numFmtId="14" fontId="2" fillId="19" borderId="1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center" vertical="center"/>
    </xf>
    <xf numFmtId="0" fontId="0" fillId="2" borderId="11" xfId="0" applyNumberFormat="1" applyFont="1" applyFill="1" applyBorder="1" applyAlignment="1" applyProtection="1"/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>
      <alignment horizontal="center" vertical="center" wrapText="1"/>
    </xf>
    <xf numFmtId="176" fontId="2" fillId="2" borderId="15" xfId="0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176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19" borderId="0" xfId="0" applyNumberFormat="1" applyFont="1" applyFill="1" applyBorder="1" applyAlignment="1" applyProtection="1">
      <alignment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2" borderId="18" xfId="0" applyNumberFormat="1" applyFont="1" applyFill="1" applyBorder="1" applyAlignment="1" applyProtection="1">
      <alignment horizontal="left" vertical="center" wrapText="1"/>
    </xf>
    <xf numFmtId="176" fontId="2" fillId="2" borderId="14" xfId="0" applyNumberFormat="1" applyFont="1" applyFill="1" applyBorder="1" applyAlignment="1" applyProtection="1">
      <alignment horizontal="right" vertical="center" wrapText="1"/>
    </xf>
    <xf numFmtId="176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20" borderId="1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</xf>
    <xf numFmtId="176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16" xfId="0" applyNumberFormat="1" applyFont="1" applyFill="1" applyBorder="1" applyAlignment="1" applyProtection="1">
      <alignment horizontal="right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76" fontId="2" fillId="2" borderId="17" xfId="0" applyNumberFormat="1" applyFont="1" applyFill="1" applyBorder="1" applyAlignment="1" applyProtection="1">
      <alignment horizontal="right" vertical="center" wrapText="1"/>
    </xf>
    <xf numFmtId="0" fontId="4" fillId="19" borderId="0" xfId="0" applyNumberFormat="1" applyFont="1" applyFill="1" applyBorder="1" applyAlignment="1" applyProtection="1">
      <alignment horizontal="center" vertical="center"/>
    </xf>
    <xf numFmtId="0" fontId="4" fillId="19" borderId="0" xfId="0" applyNumberFormat="1" applyFont="1" applyFill="1" applyBorder="1" applyAlignment="1" applyProtection="1">
      <alignment horizontal="right" vertical="center"/>
    </xf>
    <xf numFmtId="0" fontId="4" fillId="19" borderId="10" xfId="0" applyNumberFormat="1" applyFont="1" applyFill="1" applyBorder="1" applyAlignment="1" applyProtection="1">
      <alignment horizontal="right" vertical="center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4" fillId="2" borderId="14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 applyProtection="1">
      <alignment horizontal="right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76" fontId="4" fillId="2" borderId="16" xfId="0" applyNumberFormat="1" applyFont="1" applyFill="1" applyBorder="1" applyAlignment="1" applyProtection="1">
      <alignment horizontal="right" vertical="center" wrapText="1"/>
    </xf>
    <xf numFmtId="0" fontId="4" fillId="19" borderId="21" xfId="0" applyNumberFormat="1" applyFont="1" applyFill="1" applyBorder="1" applyAlignment="1" applyProtection="1">
      <alignment horizontal="right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176" fontId="4" fillId="2" borderId="15" xfId="0" applyNumberFormat="1" applyFont="1" applyFill="1" applyBorder="1" applyAlignment="1" applyProtection="1">
      <alignment horizontal="right" vertical="center" wrapText="1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Protection="1"/>
    <xf numFmtId="0" fontId="7" fillId="19" borderId="0" xfId="0" applyFont="1" applyFill="1" applyProtection="1"/>
    <xf numFmtId="0" fontId="7" fillId="0" borderId="0" xfId="0" applyFont="1" applyFill="1" applyProtection="1"/>
    <xf numFmtId="0" fontId="7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Protection="1"/>
    <xf numFmtId="0" fontId="6" fillId="2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19" borderId="0" xfId="0" applyFont="1" applyFill="1" applyProtection="1"/>
    <xf numFmtId="0" fontId="6" fillId="2" borderId="25" xfId="0" applyFont="1" applyFill="1" applyBorder="1" applyAlignment="1" applyProtection="1">
      <alignment vertical="center"/>
    </xf>
    <xf numFmtId="0" fontId="6" fillId="19" borderId="0" xfId="0" applyFont="1" applyFill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5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/>
    </xf>
    <xf numFmtId="0" fontId="6" fillId="2" borderId="30" xfId="0" applyFont="1" applyFill="1" applyBorder="1" applyAlignment="1" applyProtection="1">
      <alignment horizont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177" fontId="6" fillId="2" borderId="25" xfId="0" applyNumberFormat="1" applyFont="1" applyFill="1" applyBorder="1" applyAlignment="1" applyProtection="1">
      <alignment horizontal="center" vertical="center"/>
    </xf>
    <xf numFmtId="177" fontId="6" fillId="2" borderId="26" xfId="0" applyNumberFormat="1" applyFont="1" applyFill="1" applyBorder="1" applyAlignment="1" applyProtection="1">
      <alignment horizontal="center" vertical="center"/>
    </xf>
    <xf numFmtId="49" fontId="6" fillId="2" borderId="25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0" fontId="5" fillId="19" borderId="0" xfId="0" applyNumberFormat="1" applyFont="1" applyFill="1" applyBorder="1" applyAlignment="1" applyProtection="1">
      <alignment horizontal="center" vertical="center"/>
    </xf>
    <xf numFmtId="0" fontId="3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/>
    </xf>
    <xf numFmtId="14" fontId="2" fillId="19" borderId="0" xfId="0" applyNumberFormat="1" applyFont="1" applyFill="1" applyBorder="1" applyAlignment="1" applyProtection="1">
      <alignment horizontal="left" vertical="center"/>
    </xf>
    <xf numFmtId="0" fontId="2" fillId="19" borderId="10" xfId="0" applyNumberFormat="1" applyFont="1" applyFill="1" applyBorder="1" applyAlignment="1" applyProtection="1">
      <alignment horizontal="left" vertical="center"/>
    </xf>
    <xf numFmtId="0" fontId="2" fillId="19" borderId="21" xfId="0" applyNumberFormat="1" applyFont="1" applyFill="1" applyBorder="1" applyAlignment="1" applyProtection="1">
      <alignment horizontal="left" vertical="center"/>
    </xf>
    <xf numFmtId="0" fontId="1" fillId="19" borderId="0" xfId="0" applyNumberFormat="1" applyFont="1" applyFill="1" applyBorder="1" applyAlignment="1" applyProtection="1">
      <alignment horizontal="center" vertical="center"/>
    </xf>
    <xf numFmtId="0" fontId="2" fillId="19" borderId="0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36" xfId="0" applyNumberFormat="1" applyFont="1" applyFill="1" applyBorder="1" applyAlignment="1" applyProtection="1">
      <alignment horizontal="left" vertical="center" wrapText="1"/>
    </xf>
    <xf numFmtId="0" fontId="2" fillId="2" borderId="37" xfId="0" applyNumberFormat="1" applyFont="1" applyFill="1" applyBorder="1" applyAlignment="1" applyProtection="1">
      <alignment horizontal="left" vertical="center" wrapText="1"/>
    </xf>
    <xf numFmtId="0" fontId="2" fillId="2" borderId="38" xfId="0" applyNumberFormat="1" applyFont="1" applyFill="1" applyBorder="1" applyAlignment="1" applyProtection="1">
      <alignment horizontal="left" vertical="center" wrapText="1"/>
    </xf>
    <xf numFmtId="0" fontId="2" fillId="2" borderId="39" xfId="0" applyNumberFormat="1" applyFont="1" applyFill="1" applyBorder="1" applyAlignment="1" applyProtection="1">
      <alignment horizontal="left" vertical="center" wrapText="1"/>
    </xf>
    <xf numFmtId="0" fontId="2" fillId="2" borderId="34" xfId="0" applyNumberFormat="1" applyFont="1" applyFill="1" applyBorder="1" applyAlignment="1" applyProtection="1">
      <alignment horizontal="center" vertical="center" wrapText="1"/>
    </xf>
    <xf numFmtId="0" fontId="2" fillId="2" borderId="35" xfId="0" applyNumberFormat="1" applyFont="1" applyFill="1" applyBorder="1" applyAlignment="1" applyProtection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3333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N/&#23458;&#25143;&#31471;&#26368;&#26032;&#34920;&#21333;/&#36130;&#21153;&#25253;&#34920;-NEW/YBQY/&#19968;&#33324;&#20225;&#19994;&#20250;&#35745;&#20934;&#210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信息表"/>
      <sheetName val="资产负债表"/>
      <sheetName val="利润表"/>
    </sheetNames>
    <sheetDataSet>
      <sheetData sheetId="0"/>
      <sheetData sheetId="1">
        <row r="40">
          <cell r="A4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7F2D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8"/>
  <sheetViews>
    <sheetView tabSelected="1" topLeftCell="A2" workbookViewId="0">
      <selection activeCell="B10" sqref="B10:G10"/>
    </sheetView>
  </sheetViews>
  <sheetFormatPr defaultRowHeight="12.75"/>
  <cols>
    <col min="1" max="1" width="23.875" style="49" customWidth="1"/>
    <col min="2" max="2" width="12.5" style="49" customWidth="1"/>
    <col min="3" max="3" width="4.75" style="49" customWidth="1"/>
    <col min="4" max="4" width="8.5" style="49" customWidth="1"/>
    <col min="5" max="5" width="4" style="49" customWidth="1"/>
    <col min="6" max="6" width="8.125" style="49" customWidth="1"/>
    <col min="7" max="7" width="4.25" style="49" customWidth="1"/>
    <col min="8" max="8" width="10.625" style="49" hidden="1" customWidth="1"/>
    <col min="9" max="9" width="7.875" style="49" customWidth="1"/>
    <col min="10" max="13" width="9" style="49" hidden="1" customWidth="1"/>
    <col min="14" max="20" width="9" style="49"/>
    <col min="21" max="26" width="9" style="48"/>
    <col min="27" max="16384" width="9" style="49"/>
  </cols>
  <sheetData>
    <row r="1" spans="1:26" ht="27" hidden="1" customHeight="1">
      <c r="A1" s="49">
        <v>31</v>
      </c>
    </row>
    <row r="2" spans="1:26" ht="27" customHeight="1">
      <c r="A2" s="69" t="s">
        <v>0</v>
      </c>
      <c r="B2" s="70"/>
      <c r="C2" s="70"/>
      <c r="D2" s="70"/>
      <c r="E2" s="70"/>
      <c r="F2" s="70"/>
      <c r="G2" s="71"/>
      <c r="H2" s="50"/>
      <c r="I2" s="66"/>
      <c r="N2" s="48"/>
      <c r="O2" s="48"/>
      <c r="P2" s="48"/>
      <c r="Q2" s="48"/>
      <c r="R2" s="48"/>
      <c r="S2" s="48"/>
      <c r="T2" s="48"/>
    </row>
    <row r="3" spans="1:26" s="47" customFormat="1" ht="27" customHeight="1">
      <c r="A3" s="51" t="s">
        <v>1</v>
      </c>
      <c r="B3" s="72">
        <v>1</v>
      </c>
      <c r="C3" s="72"/>
      <c r="D3" s="72"/>
      <c r="E3" s="72"/>
      <c r="F3" s="72"/>
      <c r="G3" s="73"/>
      <c r="H3" s="52" t="s">
        <v>2</v>
      </c>
      <c r="I3" s="6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47" customFormat="1" ht="27" customHeight="1">
      <c r="A4" s="51" t="s">
        <v>3</v>
      </c>
      <c r="B4" s="74" t="s">
        <v>4</v>
      </c>
      <c r="C4" s="74"/>
      <c r="D4" s="74"/>
      <c r="E4" s="74"/>
      <c r="F4" s="74"/>
      <c r="G4" s="75"/>
      <c r="H4" s="52" t="s">
        <v>5</v>
      </c>
      <c r="I4" s="68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s="47" customFormat="1" ht="27" customHeight="1">
      <c r="A5" s="51" t="s">
        <v>6</v>
      </c>
      <c r="B5" s="76" t="s">
        <v>160</v>
      </c>
      <c r="C5" s="77"/>
      <c r="D5" s="77"/>
      <c r="E5" s="77"/>
      <c r="F5" s="77"/>
      <c r="G5" s="78"/>
      <c r="H5" s="52" t="s">
        <v>7</v>
      </c>
      <c r="I5" s="61" t="s">
        <v>8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s="47" customFormat="1" ht="27" customHeight="1">
      <c r="A6" s="51" t="s">
        <v>9</v>
      </c>
      <c r="B6" s="63" t="s">
        <v>159</v>
      </c>
      <c r="C6" s="64"/>
      <c r="D6" s="64"/>
      <c r="E6" s="64"/>
      <c r="F6" s="64"/>
      <c r="G6" s="65"/>
      <c r="H6" s="52"/>
      <c r="I6" s="61" t="s">
        <v>8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s="47" customFormat="1" ht="27" customHeight="1">
      <c r="A7" s="53" t="s">
        <v>10</v>
      </c>
      <c r="B7" s="54">
        <v>2015</v>
      </c>
      <c r="C7" s="55" t="s">
        <v>11</v>
      </c>
      <c r="D7" s="56">
        <v>6</v>
      </c>
      <c r="E7" s="55" t="s">
        <v>12</v>
      </c>
      <c r="F7" s="57">
        <v>1</v>
      </c>
      <c r="G7" s="58" t="s">
        <v>13</v>
      </c>
      <c r="H7" s="52"/>
      <c r="I7" s="61" t="s">
        <v>8</v>
      </c>
      <c r="J7" s="47" t="s">
        <v>14</v>
      </c>
      <c r="K7" s="47" t="s">
        <v>15</v>
      </c>
      <c r="L7" s="47" t="s">
        <v>16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s="47" customFormat="1" ht="27" customHeight="1">
      <c r="A8" s="53" t="s">
        <v>17</v>
      </c>
      <c r="B8" s="54">
        <v>2015</v>
      </c>
      <c r="C8" s="55" t="s">
        <v>11</v>
      </c>
      <c r="D8" s="57">
        <v>6</v>
      </c>
      <c r="E8" s="55" t="s">
        <v>12</v>
      </c>
      <c r="F8" s="57">
        <v>30</v>
      </c>
      <c r="G8" s="58" t="s">
        <v>13</v>
      </c>
      <c r="H8" s="52"/>
      <c r="I8" s="61" t="s">
        <v>8</v>
      </c>
      <c r="J8" s="47" t="s">
        <v>18</v>
      </c>
      <c r="K8" s="47" t="s">
        <v>19</v>
      </c>
      <c r="L8" s="47" t="s">
        <v>20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s="47" customFormat="1" ht="27" customHeight="1">
      <c r="A9" s="53" t="s">
        <v>21</v>
      </c>
      <c r="B9" s="54">
        <v>2015</v>
      </c>
      <c r="C9" s="55" t="s">
        <v>11</v>
      </c>
      <c r="D9" s="57">
        <v>6</v>
      </c>
      <c r="E9" s="55" t="s">
        <v>12</v>
      </c>
      <c r="F9" s="57">
        <v>30</v>
      </c>
      <c r="G9" s="58" t="s">
        <v>13</v>
      </c>
      <c r="H9" s="52"/>
      <c r="I9" s="61" t="s">
        <v>8</v>
      </c>
      <c r="J9" s="47" t="s">
        <v>18</v>
      </c>
      <c r="K9" s="47" t="s">
        <v>19</v>
      </c>
      <c r="L9" s="47" t="s">
        <v>20</v>
      </c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s="47" customFormat="1" ht="27" customHeight="1">
      <c r="A10" s="53" t="s">
        <v>22</v>
      </c>
      <c r="B10" s="63" t="s">
        <v>161</v>
      </c>
      <c r="C10" s="64"/>
      <c r="D10" s="64"/>
      <c r="E10" s="64"/>
      <c r="F10" s="64"/>
      <c r="G10" s="65"/>
      <c r="H10" s="52"/>
      <c r="I10" s="61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s="47" customFormat="1" ht="27" customHeight="1">
      <c r="A11" s="53" t="s">
        <v>23</v>
      </c>
      <c r="B11" s="63" t="s">
        <v>162</v>
      </c>
      <c r="C11" s="64"/>
      <c r="D11" s="64"/>
      <c r="E11" s="64"/>
      <c r="F11" s="64"/>
      <c r="G11" s="65"/>
      <c r="H11" s="52"/>
      <c r="I11" s="61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s="47" customFormat="1" ht="27" customHeight="1">
      <c r="A12" s="59" t="s">
        <v>24</v>
      </c>
      <c r="B12" s="63" t="s">
        <v>163</v>
      </c>
      <c r="C12" s="64"/>
      <c r="D12" s="64"/>
      <c r="E12" s="64"/>
      <c r="F12" s="64"/>
      <c r="G12" s="65"/>
      <c r="H12" s="52"/>
      <c r="I12" s="61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47" customFormat="1" ht="13.15" customHeight="1">
      <c r="A13" s="60"/>
      <c r="B13" s="60"/>
      <c r="C13" s="60"/>
      <c r="D13" s="60"/>
      <c r="E13" s="60"/>
      <c r="F13" s="60"/>
      <c r="G13" s="60"/>
      <c r="H13" s="60"/>
      <c r="I13" s="62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47" customFormat="1" ht="13.15" customHeight="1">
      <c r="A14" s="60"/>
      <c r="B14" s="60"/>
      <c r="C14" s="60"/>
      <c r="D14" s="60"/>
      <c r="E14" s="60"/>
      <c r="F14" s="60"/>
      <c r="G14" s="60"/>
      <c r="H14" s="60"/>
      <c r="I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47" customFormat="1" ht="27" customHeight="1">
      <c r="A15" s="60" t="s">
        <v>25</v>
      </c>
      <c r="B15" s="60"/>
      <c r="C15" s="60"/>
      <c r="D15" s="60"/>
      <c r="E15" s="60"/>
      <c r="F15" s="60"/>
      <c r="G15" s="60"/>
      <c r="H15" s="60"/>
      <c r="I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47" customFormat="1" ht="27" customHeight="1">
      <c r="A16" s="60" t="s">
        <v>26</v>
      </c>
      <c r="B16" s="60"/>
      <c r="C16" s="60"/>
      <c r="D16" s="60"/>
      <c r="E16" s="60"/>
      <c r="F16" s="60"/>
      <c r="G16" s="60"/>
      <c r="H16" s="60"/>
      <c r="I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47" customFormat="1" ht="27" customHeight="1">
      <c r="A17" s="60" t="s">
        <v>27</v>
      </c>
      <c r="B17" s="60"/>
      <c r="C17" s="60"/>
      <c r="D17" s="60"/>
      <c r="E17" s="60"/>
      <c r="F17" s="60"/>
      <c r="G17" s="60"/>
      <c r="H17" s="60"/>
      <c r="I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47" customFormat="1" ht="27" customHeight="1">
      <c r="A18" s="60" t="s">
        <v>28</v>
      </c>
      <c r="B18" s="60"/>
      <c r="C18" s="60"/>
      <c r="D18" s="60"/>
      <c r="E18" s="60"/>
      <c r="F18" s="60"/>
      <c r="G18" s="60"/>
      <c r="H18" s="60"/>
      <c r="I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47" customFormat="1" ht="27" customHeight="1">
      <c r="A19" s="60" t="s">
        <v>29</v>
      </c>
      <c r="B19" s="60"/>
      <c r="C19" s="60"/>
      <c r="D19" s="60"/>
      <c r="E19" s="60"/>
      <c r="F19" s="60"/>
      <c r="G19" s="60"/>
      <c r="H19" s="60"/>
      <c r="I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6" ht="13.5" hidden="1" customHeight="1">
      <c r="A23" s="48" t="str">
        <f>[1]资产负债表!A40</f>
        <v/>
      </c>
      <c r="B23" s="48"/>
      <c r="C23" s="48"/>
      <c r="D23" s="48"/>
      <c r="E23" s="48"/>
      <c r="F23" s="48"/>
      <c r="G23" s="48"/>
      <c r="H23" s="48"/>
      <c r="I23" s="48"/>
      <c r="J23" s="48" t="s">
        <v>30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6" s="48" customFormat="1" ht="13.5" customHeight="1"/>
    <row r="33" s="48" customFormat="1" ht="13.5" customHeight="1"/>
    <row r="34" s="48" customFormat="1" ht="13.5" customHeight="1"/>
    <row r="35" s="48" customFormat="1" ht="13.5" customHeight="1"/>
    <row r="36" s="48" customFormat="1" ht="13.5" customHeight="1"/>
    <row r="37" s="48" customFormat="1" ht="13.5" customHeight="1"/>
    <row r="38" s="48" customFormat="1" ht="13.5" customHeight="1"/>
    <row r="39" s="48" customFormat="1" ht="13.5" customHeight="1"/>
    <row r="40" s="48" customFormat="1" ht="13.5" customHeight="1"/>
    <row r="41" s="48" customFormat="1" ht="13.5" customHeight="1"/>
    <row r="42" s="48" customFormat="1" ht="13.5" customHeight="1"/>
    <row r="43" s="48" customFormat="1" ht="13.5" customHeight="1"/>
    <row r="44" s="48" customFormat="1" ht="13.5" customHeight="1"/>
    <row r="45" s="48" customFormat="1" ht="13.5" customHeight="1"/>
    <row r="46" s="48" customFormat="1" ht="13.5" customHeight="1"/>
    <row r="47" s="48" customFormat="1" ht="13.5" customHeight="1"/>
    <row r="48" s="48" customFormat="1" ht="13.5" customHeight="1"/>
    <row r="49" s="48" customFormat="1" ht="13.5" customHeight="1"/>
    <row r="50" s="48" customFormat="1" ht="13.5" customHeight="1"/>
    <row r="51" s="48" customFormat="1" ht="13.5" customHeight="1"/>
    <row r="52" s="48" customFormat="1" ht="13.5" customHeight="1"/>
    <row r="53" s="48" customFormat="1" ht="13.5" customHeight="1"/>
    <row r="54" s="48" customFormat="1" ht="13.5" customHeight="1"/>
    <row r="55" s="48" customFormat="1" ht="13.5" customHeight="1"/>
    <row r="56" s="48" customFormat="1" ht="13.5" customHeight="1"/>
    <row r="57" s="48" customFormat="1" ht="13.5" customHeight="1"/>
    <row r="58" s="48" customFormat="1" ht="13.5" customHeight="1"/>
    <row r="59" s="48" customFormat="1" ht="13.5" customHeight="1"/>
    <row r="60" s="48" customFormat="1" ht="13.5" customHeight="1"/>
    <row r="61" s="48" customFormat="1" ht="13.5" customHeight="1"/>
    <row r="62" s="48" customFormat="1" ht="13.5" customHeight="1"/>
    <row r="63" s="48" customFormat="1" ht="13.5" customHeight="1"/>
    <row r="64" s="48" customFormat="1" ht="13.5" customHeight="1"/>
    <row r="65" s="48" customFormat="1" ht="13.5" customHeight="1"/>
    <row r="66" s="48" customFormat="1" ht="13.5" customHeight="1"/>
    <row r="67" s="48" customFormat="1" ht="13.5" customHeight="1"/>
    <row r="68" s="48" customFormat="1" ht="13.5" customHeight="1"/>
    <row r="69" s="48" customFormat="1" ht="13.5" customHeight="1"/>
    <row r="70" s="48" customFormat="1" ht="13.5" customHeight="1"/>
    <row r="71" s="48" customFormat="1" ht="13.5" customHeight="1"/>
    <row r="72" s="48" customFormat="1" ht="13.5" customHeight="1"/>
    <row r="73" s="48" customFormat="1" ht="13.5" customHeight="1"/>
    <row r="74" s="48" customFormat="1" ht="13.5" customHeight="1"/>
    <row r="75" s="48" customFormat="1" ht="13.5" customHeight="1"/>
    <row r="76" s="48" customFormat="1" ht="13.5" customHeight="1"/>
    <row r="77" s="48" customFormat="1" ht="13.5" customHeight="1"/>
    <row r="78" s="48" customFormat="1" ht="13.5" customHeight="1"/>
    <row r="79" s="48" customFormat="1" ht="13.5" customHeight="1"/>
    <row r="80" s="48" customFormat="1" ht="13.5" customHeight="1"/>
    <row r="81" s="48" customFormat="1" ht="13.5" customHeight="1"/>
    <row r="82" s="48" customFormat="1" ht="13.5" customHeight="1"/>
    <row r="83" s="48" customFormat="1" ht="13.5" customHeight="1"/>
    <row r="84" s="48" customFormat="1" ht="13.5" customHeight="1"/>
    <row r="85" s="48" customFormat="1" ht="13.5" customHeight="1"/>
    <row r="86" s="48" customFormat="1" ht="13.5" customHeight="1"/>
    <row r="87" s="48" customFormat="1" ht="13.5" customHeight="1"/>
    <row r="88" s="48" customFormat="1" ht="13.5" customHeight="1"/>
    <row r="89" s="48" customFormat="1" ht="13.5" customHeight="1"/>
    <row r="90" s="48" customFormat="1" ht="13.5" customHeight="1"/>
    <row r="91" s="48" customFormat="1" ht="13.5" customHeight="1"/>
    <row r="92" s="48" customFormat="1" ht="13.5" customHeight="1"/>
    <row r="93" s="48" customFormat="1" ht="13.5" customHeight="1"/>
    <row r="94" s="48" customFormat="1" ht="13.5" customHeight="1"/>
    <row r="95" s="48" customFormat="1" ht="13.5" customHeight="1"/>
    <row r="96" s="48" customFormat="1" ht="13.5" customHeight="1"/>
    <row r="97" s="48" customFormat="1" ht="13.5" customHeight="1"/>
    <row r="98" s="48" customFormat="1" ht="13.5" customHeight="1"/>
  </sheetData>
  <sheetProtection password="EF5C" sheet="1" objects="1" scenarios="1"/>
  <mergeCells count="9">
    <mergeCell ref="B11:G11"/>
    <mergeCell ref="B12:G12"/>
    <mergeCell ref="I2:I4"/>
    <mergeCell ref="A2:G2"/>
    <mergeCell ref="B3:G3"/>
    <mergeCell ref="B4:G4"/>
    <mergeCell ref="B5:G5"/>
    <mergeCell ref="B6:G6"/>
    <mergeCell ref="B10:G10"/>
  </mergeCells>
  <phoneticPr fontId="28" type="noConversion"/>
  <dataValidations count="2">
    <dataValidation allowBlank="1" showInputMessage="1" showErrorMessage="1" errorTitle="提示" error="只能输入数字" sqref="B5:G5"/>
    <dataValidation type="whole" allowBlank="1" showInputMessage="1" showErrorMessage="1" errorTitle="提示" error="只能输入数字" sqref="B7:B9 D7:D9 F7:F9">
      <formula1>0</formula1>
      <formula2>99999999999999</formula2>
    </dataValidation>
  </dataValidations>
  <pageMargins left="0.69861111111111107" right="0.6986111111111110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38"/>
  <sheetViews>
    <sheetView showGridLines="0" topLeftCell="A25" workbookViewId="0">
      <selection activeCell="I33" sqref="I33:J33"/>
    </sheetView>
  </sheetViews>
  <sheetFormatPr defaultColWidth="9" defaultRowHeight="14.25" customHeight="1"/>
  <cols>
    <col min="1" max="1" width="6" customWidth="1"/>
    <col min="2" max="2" width="9" hidden="1" customWidth="1"/>
    <col min="3" max="3" width="22.625" customWidth="1"/>
    <col min="4" max="4" width="12.625" customWidth="1"/>
    <col min="5" max="6" width="15.75" customWidth="1"/>
    <col min="7" max="7" width="22.625" customWidth="1"/>
    <col min="8" max="8" width="12.625" customWidth="1"/>
    <col min="9" max="9" width="16" customWidth="1"/>
    <col min="10" max="10" width="15.25" customWidth="1"/>
    <col min="11" max="11" width="5.7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0" t="s">
        <v>31</v>
      </c>
      <c r="D2" s="80"/>
      <c r="E2" s="80"/>
      <c r="F2" s="80"/>
      <c r="G2" s="80"/>
      <c r="H2" s="80"/>
      <c r="I2" s="80"/>
      <c r="J2" s="80"/>
      <c r="K2" s="1"/>
    </row>
    <row r="3" spans="1:11" ht="22.5" customHeight="1">
      <c r="A3" s="1"/>
      <c r="B3" s="1"/>
      <c r="C3" s="28"/>
      <c r="D3" s="18"/>
      <c r="E3" s="18"/>
      <c r="F3" s="18"/>
      <c r="G3" s="18"/>
      <c r="H3" s="81" t="s">
        <v>32</v>
      </c>
      <c r="I3" s="81"/>
      <c r="J3" s="18" t="s">
        <v>33</v>
      </c>
      <c r="K3" s="1"/>
    </row>
    <row r="4" spans="1:11" ht="22.5" customHeight="1">
      <c r="A4" s="1"/>
      <c r="B4" s="1"/>
      <c r="C4" s="29" t="s">
        <v>34</v>
      </c>
      <c r="D4" s="82" t="str">
        <f>IF(公共信息表!B6="","",公共信息表!B6)</f>
        <v>广州市破产管理人协会</v>
      </c>
      <c r="E4" s="82"/>
      <c r="F4" s="82"/>
      <c r="G4" s="3" t="s">
        <v>35</v>
      </c>
      <c r="H4" s="83" t="str">
        <f>公共信息表!B9&amp;"-"&amp;公共信息表!D9&amp;"-"&amp;公共信息表!F9</f>
        <v>2015-6-30</v>
      </c>
      <c r="I4" s="82"/>
      <c r="J4" s="82"/>
      <c r="K4" s="1"/>
    </row>
    <row r="5" spans="1:11" ht="22.5" customHeight="1">
      <c r="A5" s="1"/>
      <c r="B5" s="1"/>
      <c r="C5" s="30" t="s">
        <v>36</v>
      </c>
      <c r="D5" s="84" t="str">
        <f>IF(公共信息表!B5="","",公共信息表!B5)</f>
        <v>4401060131127</v>
      </c>
      <c r="E5" s="84"/>
      <c r="F5" s="84"/>
      <c r="G5" s="5" t="s">
        <v>37</v>
      </c>
      <c r="H5" s="6" t="str">
        <f>公共信息表!B7&amp;"-"&amp;公共信息表!D7&amp;"-"&amp;公共信息表!F7</f>
        <v>2015-6-1</v>
      </c>
      <c r="I5" s="7" t="s">
        <v>38</v>
      </c>
      <c r="J5" s="6" t="str">
        <f>公共信息表!B8&amp;"-"&amp;公共信息表!D8&amp;"-"&amp;公共信息表!F8</f>
        <v>2015-6-30</v>
      </c>
      <c r="K5" s="1"/>
    </row>
    <row r="6" spans="1:11" ht="22.5" customHeight="1">
      <c r="A6" s="1"/>
      <c r="B6" s="11"/>
      <c r="C6" s="31" t="s">
        <v>39</v>
      </c>
      <c r="D6" s="32" t="s">
        <v>40</v>
      </c>
      <c r="E6" s="32" t="s">
        <v>41</v>
      </c>
      <c r="F6" s="32" t="s">
        <v>158</v>
      </c>
      <c r="G6" s="32" t="s">
        <v>43</v>
      </c>
      <c r="H6" s="32" t="s">
        <v>40</v>
      </c>
      <c r="I6" s="32" t="s">
        <v>41</v>
      </c>
      <c r="J6" s="43" t="s">
        <v>42</v>
      </c>
      <c r="K6" s="1"/>
    </row>
    <row r="7" spans="1:11" ht="22.5" customHeight="1">
      <c r="A7" s="1"/>
      <c r="B7" s="11"/>
      <c r="C7" s="33" t="s">
        <v>44</v>
      </c>
      <c r="D7" s="34"/>
      <c r="E7" s="35"/>
      <c r="F7" s="35"/>
      <c r="G7" s="34" t="s">
        <v>45</v>
      </c>
      <c r="H7" s="34"/>
      <c r="I7" s="37"/>
      <c r="J7" s="44"/>
      <c r="K7" s="1"/>
    </row>
    <row r="8" spans="1:11" ht="22.5" customHeight="1">
      <c r="A8" s="1"/>
      <c r="B8" s="11"/>
      <c r="C8" s="33" t="s">
        <v>46</v>
      </c>
      <c r="D8" s="34">
        <v>1</v>
      </c>
      <c r="E8" s="36">
        <v>60037.630000000005</v>
      </c>
      <c r="F8" s="36">
        <v>265519.21000000002</v>
      </c>
      <c r="G8" s="34" t="s">
        <v>47</v>
      </c>
      <c r="H8" s="34">
        <v>61</v>
      </c>
      <c r="I8" s="36">
        <v>0</v>
      </c>
      <c r="J8" s="45">
        <v>0</v>
      </c>
      <c r="K8" s="1"/>
    </row>
    <row r="9" spans="1:11" ht="22.5" customHeight="1">
      <c r="A9" s="1"/>
      <c r="B9" s="11"/>
      <c r="C9" s="33" t="s">
        <v>48</v>
      </c>
      <c r="D9" s="34">
        <v>2</v>
      </c>
      <c r="E9" s="36">
        <v>0</v>
      </c>
      <c r="F9" s="36">
        <v>0</v>
      </c>
      <c r="G9" s="34" t="s">
        <v>49</v>
      </c>
      <c r="H9" s="34">
        <v>62</v>
      </c>
      <c r="I9" s="36">
        <v>0</v>
      </c>
      <c r="J9" s="45">
        <v>0</v>
      </c>
      <c r="K9" s="1"/>
    </row>
    <row r="10" spans="1:11" ht="22.5" customHeight="1">
      <c r="A10" s="1"/>
      <c r="B10" s="11"/>
      <c r="C10" s="33" t="s">
        <v>50</v>
      </c>
      <c r="D10" s="34">
        <v>3</v>
      </c>
      <c r="E10" s="36">
        <v>0</v>
      </c>
      <c r="F10" s="36">
        <v>0</v>
      </c>
      <c r="G10" s="34" t="s">
        <v>51</v>
      </c>
      <c r="H10" s="34">
        <v>63</v>
      </c>
      <c r="I10" s="36">
        <v>0</v>
      </c>
      <c r="J10" s="45">
        <v>0</v>
      </c>
      <c r="K10" s="1"/>
    </row>
    <row r="11" spans="1:11" ht="22.5" customHeight="1">
      <c r="A11" s="1"/>
      <c r="B11" s="11"/>
      <c r="C11" s="33" t="s">
        <v>52</v>
      </c>
      <c r="D11" s="34">
        <v>4</v>
      </c>
      <c r="E11" s="36">
        <v>0</v>
      </c>
      <c r="F11" s="36">
        <v>0</v>
      </c>
      <c r="G11" s="34" t="s">
        <v>53</v>
      </c>
      <c r="H11" s="34">
        <v>65</v>
      </c>
      <c r="I11" s="36">
        <v>0</v>
      </c>
      <c r="J11" s="45">
        <v>0</v>
      </c>
      <c r="K11" s="1"/>
    </row>
    <row r="12" spans="1:11" ht="22.5" customHeight="1">
      <c r="A12" s="1"/>
      <c r="B12" s="11"/>
      <c r="C12" s="33" t="s">
        <v>54</v>
      </c>
      <c r="D12" s="34">
        <v>8</v>
      </c>
      <c r="E12" s="36">
        <v>0</v>
      </c>
      <c r="F12" s="36">
        <v>0</v>
      </c>
      <c r="G12" s="34" t="s">
        <v>55</v>
      </c>
      <c r="H12" s="34">
        <v>66</v>
      </c>
      <c r="I12" s="36">
        <v>0</v>
      </c>
      <c r="J12" s="45">
        <v>0</v>
      </c>
      <c r="K12" s="1"/>
    </row>
    <row r="13" spans="1:11" ht="22.5" customHeight="1">
      <c r="A13" s="1"/>
      <c r="B13" s="11"/>
      <c r="C13" s="33" t="s">
        <v>56</v>
      </c>
      <c r="D13" s="34">
        <v>9</v>
      </c>
      <c r="E13" s="36">
        <v>0</v>
      </c>
      <c r="F13" s="36">
        <v>0</v>
      </c>
      <c r="G13" s="34" t="s">
        <v>57</v>
      </c>
      <c r="H13" s="34">
        <v>71</v>
      </c>
      <c r="I13" s="36">
        <v>0</v>
      </c>
      <c r="J13" s="45">
        <v>0</v>
      </c>
      <c r="K13" s="1"/>
    </row>
    <row r="14" spans="1:11" ht="22.5" customHeight="1">
      <c r="A14" s="1"/>
      <c r="B14" s="11"/>
      <c r="C14" s="33" t="s">
        <v>58</v>
      </c>
      <c r="D14" s="34">
        <v>15</v>
      </c>
      <c r="E14" s="36">
        <v>0</v>
      </c>
      <c r="F14" s="36">
        <v>0</v>
      </c>
      <c r="G14" s="34" t="s">
        <v>59</v>
      </c>
      <c r="H14" s="34">
        <v>72</v>
      </c>
      <c r="I14" s="36">
        <v>0</v>
      </c>
      <c r="J14" s="45">
        <v>0</v>
      </c>
      <c r="K14" s="1"/>
    </row>
    <row r="15" spans="1:11" ht="22.5" customHeight="1">
      <c r="A15" s="1"/>
      <c r="B15" s="11"/>
      <c r="C15" s="33" t="s">
        <v>60</v>
      </c>
      <c r="D15" s="34">
        <v>18</v>
      </c>
      <c r="E15" s="36">
        <v>0</v>
      </c>
      <c r="F15" s="36">
        <v>0</v>
      </c>
      <c r="G15" s="34" t="s">
        <v>61</v>
      </c>
      <c r="H15" s="34">
        <v>74</v>
      </c>
      <c r="I15" s="36">
        <v>0</v>
      </c>
      <c r="J15" s="45">
        <v>0</v>
      </c>
      <c r="K15" s="1"/>
    </row>
    <row r="16" spans="1:11" ht="22.5" customHeight="1">
      <c r="A16" s="1"/>
      <c r="B16" s="11"/>
      <c r="C16" s="33" t="s">
        <v>62</v>
      </c>
      <c r="D16" s="34">
        <v>20</v>
      </c>
      <c r="E16" s="37">
        <f>ROUND(SUM(资产负债表!E8:E15),2)</f>
        <v>60037.63</v>
      </c>
      <c r="F16" s="37">
        <f>ROUND(SUM(资产负债表!F8:F15),2)</f>
        <v>265519.21000000002</v>
      </c>
      <c r="G16" s="34" t="s">
        <v>63</v>
      </c>
      <c r="H16" s="34">
        <v>78</v>
      </c>
      <c r="I16" s="36">
        <v>0</v>
      </c>
      <c r="J16" s="45">
        <v>0</v>
      </c>
      <c r="K16" s="1"/>
    </row>
    <row r="17" spans="1:11" ht="22.5" customHeight="1">
      <c r="A17" s="1"/>
      <c r="B17" s="11"/>
      <c r="C17" s="33"/>
      <c r="D17" s="34"/>
      <c r="E17" s="38"/>
      <c r="F17" s="34"/>
      <c r="G17" s="34" t="s">
        <v>64</v>
      </c>
      <c r="H17" s="34">
        <v>80</v>
      </c>
      <c r="I17" s="37">
        <f>ROUND(SUM(资产负债表!I8:I16),2)</f>
        <v>0</v>
      </c>
      <c r="J17" s="37">
        <f>ROUND(SUM(资产负债表!J8:J16),2)</f>
        <v>0</v>
      </c>
      <c r="K17" s="1"/>
    </row>
    <row r="18" spans="1:11" ht="22.5" customHeight="1">
      <c r="A18" s="1"/>
      <c r="B18" s="11"/>
      <c r="C18" s="33" t="s">
        <v>65</v>
      </c>
      <c r="D18" s="34"/>
      <c r="E18" s="34"/>
      <c r="F18" s="34"/>
      <c r="G18" s="34"/>
      <c r="H18" s="34"/>
      <c r="I18" s="34"/>
      <c r="J18" s="44"/>
      <c r="K18" s="1"/>
    </row>
    <row r="19" spans="1:11" ht="22.5" customHeight="1">
      <c r="A19" s="1"/>
      <c r="B19" s="11"/>
      <c r="C19" s="33" t="s">
        <v>66</v>
      </c>
      <c r="D19" s="34">
        <v>21</v>
      </c>
      <c r="E19" s="36">
        <v>0</v>
      </c>
      <c r="F19" s="36">
        <v>0</v>
      </c>
      <c r="G19" s="34" t="s">
        <v>67</v>
      </c>
      <c r="H19" s="34"/>
      <c r="I19" s="34"/>
      <c r="J19" s="44"/>
      <c r="K19" s="1"/>
    </row>
    <row r="20" spans="1:11" ht="22.5" customHeight="1">
      <c r="A20" s="1"/>
      <c r="B20" s="11"/>
      <c r="C20" s="33" t="s">
        <v>68</v>
      </c>
      <c r="D20" s="34">
        <v>24</v>
      </c>
      <c r="E20" s="36">
        <v>0</v>
      </c>
      <c r="F20" s="36">
        <v>0</v>
      </c>
      <c r="G20" s="34" t="s">
        <v>69</v>
      </c>
      <c r="H20" s="34">
        <v>81</v>
      </c>
      <c r="I20" s="36">
        <v>0</v>
      </c>
      <c r="J20" s="45">
        <v>0</v>
      </c>
      <c r="K20" s="1"/>
    </row>
    <row r="21" spans="1:11" ht="22.5" customHeight="1">
      <c r="A21" s="1"/>
      <c r="B21" s="11"/>
      <c r="C21" s="33" t="s">
        <v>70</v>
      </c>
      <c r="D21" s="34">
        <v>30</v>
      </c>
      <c r="E21" s="37">
        <f>ROUND(SUM(资产负债表!E19:E20),2)</f>
        <v>0</v>
      </c>
      <c r="F21" s="37">
        <f>ROUND(SUM(资产负债表!F19:F20),2)</f>
        <v>0</v>
      </c>
      <c r="G21" s="34" t="s">
        <v>71</v>
      </c>
      <c r="H21" s="34">
        <v>84</v>
      </c>
      <c r="I21" s="36">
        <v>0</v>
      </c>
      <c r="J21" s="45">
        <v>0</v>
      </c>
      <c r="K21" s="1"/>
    </row>
    <row r="22" spans="1:11" ht="22.5" customHeight="1">
      <c r="A22" s="1"/>
      <c r="B22" s="11"/>
      <c r="C22" s="33"/>
      <c r="D22" s="34"/>
      <c r="E22" s="38"/>
      <c r="F22" s="38"/>
      <c r="G22" s="34" t="s">
        <v>72</v>
      </c>
      <c r="H22" s="34">
        <v>88</v>
      </c>
      <c r="I22" s="36">
        <v>0</v>
      </c>
      <c r="J22" s="45">
        <v>0</v>
      </c>
      <c r="K22" s="1"/>
    </row>
    <row r="23" spans="1:11" ht="22.5" customHeight="1">
      <c r="A23" s="1"/>
      <c r="B23" s="11"/>
      <c r="C23" s="33" t="s">
        <v>73</v>
      </c>
      <c r="D23" s="34"/>
      <c r="E23" s="38"/>
      <c r="F23" s="38"/>
      <c r="G23" s="34" t="s">
        <v>74</v>
      </c>
      <c r="H23" s="34">
        <v>90</v>
      </c>
      <c r="I23" s="37">
        <f>ROUND(SUM(资产负债表!I20:I22),2)</f>
        <v>0</v>
      </c>
      <c r="J23" s="37">
        <f>ROUND(SUM(资产负债表!J20:J22),2)</f>
        <v>0</v>
      </c>
      <c r="K23" s="1"/>
    </row>
    <row r="24" spans="1:11" ht="22.5" customHeight="1">
      <c r="A24" s="1"/>
      <c r="B24" s="11"/>
      <c r="C24" s="33" t="s">
        <v>75</v>
      </c>
      <c r="D24" s="34">
        <v>31</v>
      </c>
      <c r="E24" s="36">
        <v>0</v>
      </c>
      <c r="F24" s="36">
        <v>0</v>
      </c>
      <c r="G24" s="34"/>
      <c r="H24" s="34"/>
      <c r="I24" s="38"/>
      <c r="J24" s="46"/>
      <c r="K24" s="1"/>
    </row>
    <row r="25" spans="1:11" ht="22.5" customHeight="1">
      <c r="A25" s="1"/>
      <c r="B25" s="11"/>
      <c r="C25" s="33" t="s">
        <v>76</v>
      </c>
      <c r="D25" s="34">
        <v>32</v>
      </c>
      <c r="E25" s="36">
        <v>0</v>
      </c>
      <c r="F25" s="36">
        <v>0</v>
      </c>
      <c r="G25" s="34" t="s">
        <v>77</v>
      </c>
      <c r="H25" s="34"/>
      <c r="I25" s="38"/>
      <c r="J25" s="46"/>
      <c r="K25" s="1"/>
    </row>
    <row r="26" spans="1:11" ht="22.5" customHeight="1">
      <c r="A26" s="1"/>
      <c r="B26" s="11"/>
      <c r="C26" s="33" t="s">
        <v>78</v>
      </c>
      <c r="D26" s="34">
        <v>33</v>
      </c>
      <c r="E26" s="37">
        <f>ROUND(资产负债表!E24-资产负债表!E25,2)</f>
        <v>0</v>
      </c>
      <c r="F26" s="37">
        <f>ROUND(资产负债表!F24-资产负债表!F25,2)</f>
        <v>0</v>
      </c>
      <c r="G26" s="34" t="s">
        <v>79</v>
      </c>
      <c r="H26" s="34">
        <v>91</v>
      </c>
      <c r="I26" s="36">
        <v>0</v>
      </c>
      <c r="J26" s="45">
        <v>0</v>
      </c>
      <c r="K26" s="1"/>
    </row>
    <row r="27" spans="1:11" ht="22.5" customHeight="1">
      <c r="A27" s="1"/>
      <c r="B27" s="11"/>
      <c r="C27" s="33" t="s">
        <v>80</v>
      </c>
      <c r="D27" s="34">
        <v>34</v>
      </c>
      <c r="E27" s="36">
        <v>0</v>
      </c>
      <c r="F27" s="36">
        <v>0</v>
      </c>
      <c r="G27" s="34"/>
      <c r="H27" s="34"/>
      <c r="I27" s="38"/>
      <c r="J27" s="46"/>
      <c r="K27" s="1"/>
    </row>
    <row r="28" spans="1:11" ht="22.5" customHeight="1">
      <c r="A28" s="1"/>
      <c r="B28" s="11"/>
      <c r="C28" s="33" t="s">
        <v>81</v>
      </c>
      <c r="D28" s="34">
        <v>35</v>
      </c>
      <c r="E28" s="36">
        <v>0</v>
      </c>
      <c r="F28" s="36">
        <v>0</v>
      </c>
      <c r="G28" s="34" t="s">
        <v>82</v>
      </c>
      <c r="H28" s="34">
        <v>100</v>
      </c>
      <c r="I28" s="37">
        <f>ROUND(资产负债表!I17+资产负债表!I23+资产负债表!I26,2)</f>
        <v>0</v>
      </c>
      <c r="J28" s="37">
        <f>ROUND(资产负债表!J17+资产负债表!J23+资产负债表!J26,2)</f>
        <v>0</v>
      </c>
      <c r="K28" s="1"/>
    </row>
    <row r="29" spans="1:11" ht="22.5" customHeight="1">
      <c r="A29" s="1"/>
      <c r="B29" s="11"/>
      <c r="C29" s="33" t="s">
        <v>83</v>
      </c>
      <c r="D29" s="34">
        <v>38</v>
      </c>
      <c r="E29" s="36">
        <v>0</v>
      </c>
      <c r="F29" s="36">
        <v>0</v>
      </c>
      <c r="G29" s="34"/>
      <c r="H29" s="34"/>
      <c r="I29" s="38"/>
      <c r="J29" s="46"/>
      <c r="K29" s="1"/>
    </row>
    <row r="30" spans="1:11" ht="22.5" customHeight="1">
      <c r="A30" s="1"/>
      <c r="B30" s="11"/>
      <c r="C30" s="33" t="s">
        <v>84</v>
      </c>
      <c r="D30" s="34">
        <v>40</v>
      </c>
      <c r="E30" s="37">
        <f>ROUND(SUM(资产负债表!E26:E29),2)</f>
        <v>0</v>
      </c>
      <c r="F30" s="37">
        <f>ROUND(SUM(资产负债表!F26:F29),2)</f>
        <v>0</v>
      </c>
      <c r="G30" s="34"/>
      <c r="H30" s="34"/>
      <c r="I30" s="38"/>
      <c r="J30" s="46"/>
      <c r="K30" s="1"/>
    </row>
    <row r="31" spans="1:11" ht="22.5" customHeight="1">
      <c r="A31" s="1"/>
      <c r="B31" s="11"/>
      <c r="C31" s="33" t="s">
        <v>85</v>
      </c>
      <c r="D31" s="34"/>
      <c r="E31" s="38"/>
      <c r="F31" s="38"/>
      <c r="G31" s="34"/>
      <c r="H31" s="34"/>
      <c r="I31" s="38"/>
      <c r="J31" s="46"/>
      <c r="K31" s="1"/>
    </row>
    <row r="32" spans="1:11" ht="22.5" customHeight="1">
      <c r="A32" s="1"/>
      <c r="B32" s="11"/>
      <c r="C32" s="33" t="s">
        <v>86</v>
      </c>
      <c r="D32" s="34">
        <v>41</v>
      </c>
      <c r="E32" s="36">
        <v>0</v>
      </c>
      <c r="F32" s="36">
        <v>0</v>
      </c>
      <c r="G32" s="34" t="s">
        <v>87</v>
      </c>
      <c r="H32" s="34"/>
      <c r="I32" s="38"/>
      <c r="J32" s="46"/>
      <c r="K32" s="1"/>
    </row>
    <row r="33" spans="1:11" ht="22.5" customHeight="1">
      <c r="A33" s="1"/>
      <c r="B33" s="11"/>
      <c r="C33" s="33"/>
      <c r="D33" s="34"/>
      <c r="E33" s="38"/>
      <c r="F33" s="38"/>
      <c r="G33" s="34" t="s">
        <v>88</v>
      </c>
      <c r="H33" s="34">
        <v>101</v>
      </c>
      <c r="I33" s="36">
        <v>60037.630000000005</v>
      </c>
      <c r="J33" s="45">
        <v>265519.21000000002</v>
      </c>
      <c r="K33" s="1"/>
    </row>
    <row r="34" spans="1:11" ht="22.5" customHeight="1">
      <c r="A34" s="1"/>
      <c r="B34" s="11"/>
      <c r="C34" s="33" t="s">
        <v>89</v>
      </c>
      <c r="D34" s="34"/>
      <c r="E34" s="38"/>
      <c r="F34" s="38"/>
      <c r="G34" s="34" t="s">
        <v>90</v>
      </c>
      <c r="H34" s="34">
        <v>105</v>
      </c>
      <c r="I34" s="36">
        <v>0</v>
      </c>
      <c r="J34" s="45">
        <v>0</v>
      </c>
      <c r="K34" s="1"/>
    </row>
    <row r="35" spans="1:11" ht="22.5" customHeight="1">
      <c r="A35" s="1"/>
      <c r="B35" s="11"/>
      <c r="C35" s="33" t="s">
        <v>91</v>
      </c>
      <c r="D35" s="34">
        <v>51</v>
      </c>
      <c r="E35" s="36">
        <v>0</v>
      </c>
      <c r="F35" s="36">
        <v>0</v>
      </c>
      <c r="G35" s="34" t="s">
        <v>92</v>
      </c>
      <c r="H35" s="34">
        <v>110</v>
      </c>
      <c r="I35" s="37">
        <f>ROUND(资产负债表!I33+资产负债表!I34,2)</f>
        <v>60037.63</v>
      </c>
      <c r="J35" s="37">
        <f>ROUND(资产负债表!J33+资产负债表!J34,2)</f>
        <v>265519.21000000002</v>
      </c>
      <c r="K35" s="1"/>
    </row>
    <row r="36" spans="1:11" ht="22.5" customHeight="1">
      <c r="A36" s="1"/>
      <c r="B36" s="11"/>
      <c r="C36" s="39" t="s">
        <v>93</v>
      </c>
      <c r="D36" s="40">
        <v>60</v>
      </c>
      <c r="E36" s="41">
        <f>ROUND(资产负债表!E16+资产负债表!E21+资产负债表!E30+资产负债表!E32+资产负债表!E35,2)</f>
        <v>60037.63</v>
      </c>
      <c r="F36" s="41">
        <f>ROUND(资产负债表!F16+资产负债表!F21+资产负债表!F30+资产负债表!F32+资产负债表!F35,2)</f>
        <v>265519.21000000002</v>
      </c>
      <c r="G36" s="40" t="s">
        <v>94</v>
      </c>
      <c r="H36" s="40">
        <v>120</v>
      </c>
      <c r="I36" s="41">
        <f>ROUND(资产负债表!I28+资产负债表!I35,2)</f>
        <v>60037.63</v>
      </c>
      <c r="J36" s="41">
        <f>ROUND(资产负债表!J28+资产负债表!J35,2)</f>
        <v>265519.21000000002</v>
      </c>
      <c r="K36" s="1"/>
    </row>
    <row r="37" spans="1:11" ht="22.5" customHeight="1">
      <c r="A37" s="1"/>
      <c r="B37" s="1"/>
      <c r="C37" s="42" t="s">
        <v>22</v>
      </c>
      <c r="D37" s="85" t="str">
        <f>IF(公共信息表!B10="","",公共信息表!B10)</f>
        <v>倪烨中</v>
      </c>
      <c r="E37" s="85"/>
      <c r="F37" s="3" t="s">
        <v>23</v>
      </c>
      <c r="G37" s="2" t="str">
        <f>IF(公共信息表!B11="","",公共信息表!B11)</f>
        <v>杨贞瑜</v>
      </c>
      <c r="H37" s="3" t="s">
        <v>24</v>
      </c>
      <c r="I37" s="85" t="str">
        <f>IF(公共信息表!B12="","",公共信息表!B12)</f>
        <v>刘逢源</v>
      </c>
      <c r="J37" s="85"/>
      <c r="K37" s="1"/>
    </row>
    <row r="38" spans="1:11" ht="49.5" customHeight="1">
      <c r="A38" s="1"/>
      <c r="B38" s="1"/>
      <c r="C38" s="79" t="str">
        <f>IF(ROUND(E36,2)=ROUND(I36,2),IF(ROUND(F36,2)=ROUND(J36,2),"","提示：资产总计期末数与负债和净资产总计期末数不等"),"提示：资产总计年初数与负债和资产总计年初数不等")</f>
        <v/>
      </c>
      <c r="D38" s="79"/>
      <c r="E38" s="79"/>
      <c r="F38" s="79"/>
      <c r="G38" s="79"/>
      <c r="H38" s="79"/>
      <c r="I38" s="79"/>
      <c r="J38" s="79"/>
      <c r="K38" s="1"/>
    </row>
  </sheetData>
  <sheetProtection password="EF5C" sheet="1" objects="1"/>
  <mergeCells count="8">
    <mergeCell ref="C38:J38"/>
    <mergeCell ref="C2:J2"/>
    <mergeCell ref="H3:I3"/>
    <mergeCell ref="D4:F4"/>
    <mergeCell ref="H4:J4"/>
    <mergeCell ref="D5:F5"/>
    <mergeCell ref="D37:E37"/>
    <mergeCell ref="I37:J37"/>
  </mergeCells>
  <phoneticPr fontId="28" type="noConversion"/>
  <dataValidations count="1">
    <dataValidation type="decimal" allowBlank="1" showInputMessage="1" showErrorMessage="1" sqref="E8:F15 E17:F20 E22:F25 E27:F29 E31:F35 I8:J16 I18:J22 I24:J27 I29:J34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29"/>
  <sheetViews>
    <sheetView showGridLines="0" topLeftCell="A16" workbookViewId="0">
      <selection activeCell="H18" sqref="H18:H25"/>
    </sheetView>
  </sheetViews>
  <sheetFormatPr defaultColWidth="9" defaultRowHeight="14.25" customHeight="1"/>
  <cols>
    <col min="1" max="1" width="5.25" customWidth="1"/>
    <col min="2" max="2" width="9" hidden="1" customWidth="1"/>
    <col min="3" max="3" width="29" customWidth="1"/>
    <col min="4" max="4" width="12.625" customWidth="1"/>
    <col min="5" max="5" width="17.125" customWidth="1"/>
    <col min="6" max="6" width="16.5" customWidth="1"/>
    <col min="7" max="7" width="17.125" customWidth="1"/>
    <col min="8" max="8" width="17.25" customWidth="1"/>
    <col min="9" max="9" width="16.875" customWidth="1"/>
    <col min="10" max="10" width="17.375" customWidth="1"/>
    <col min="11" max="11" width="6.125" customWidth="1"/>
  </cols>
  <sheetData>
    <row r="1" spans="1:1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1"/>
      <c r="B2" s="1"/>
      <c r="C2" s="86" t="s">
        <v>95</v>
      </c>
      <c r="D2" s="86"/>
      <c r="E2" s="86"/>
      <c r="F2" s="86"/>
      <c r="G2" s="86"/>
      <c r="H2" s="86"/>
      <c r="I2" s="86"/>
      <c r="J2" s="86"/>
      <c r="K2" s="1"/>
    </row>
    <row r="3" spans="1:11" ht="22.5" customHeight="1">
      <c r="A3" s="1"/>
      <c r="B3" s="1"/>
      <c r="C3" s="2"/>
      <c r="D3" s="17"/>
      <c r="E3" s="17"/>
      <c r="F3" s="17"/>
      <c r="G3" s="17"/>
      <c r="H3" s="81" t="s">
        <v>96</v>
      </c>
      <c r="I3" s="81"/>
      <c r="J3" s="17" t="s">
        <v>33</v>
      </c>
      <c r="K3" s="1"/>
    </row>
    <row r="4" spans="1:11" ht="24.75" customHeight="1">
      <c r="A4" s="1"/>
      <c r="B4" s="1"/>
      <c r="C4" s="3" t="s">
        <v>34</v>
      </c>
      <c r="D4" s="87" t="str">
        <f>IF(公共信息表!B6="","",公共信息表!B6)</f>
        <v>广州市破产管理人协会</v>
      </c>
      <c r="E4" s="87"/>
      <c r="F4" s="87"/>
      <c r="G4" s="3" t="s">
        <v>97</v>
      </c>
      <c r="H4" s="83" t="str">
        <f>公共信息表!B9&amp;"-"&amp;公共信息表!D9&amp;"-"&amp;公共信息表!F9</f>
        <v>2015-6-30</v>
      </c>
      <c r="I4" s="82"/>
      <c r="J4" s="82"/>
      <c r="K4" s="1"/>
    </row>
    <row r="5" spans="1:11" ht="22.5" customHeight="1">
      <c r="A5" s="1"/>
      <c r="B5" s="1"/>
      <c r="C5" s="5" t="s">
        <v>36</v>
      </c>
      <c r="D5" s="84" t="str">
        <f>IF(公共信息表!B5="","",公共信息表!B5)</f>
        <v>4401060131127</v>
      </c>
      <c r="E5" s="84"/>
      <c r="F5" s="84"/>
      <c r="G5" s="5" t="s">
        <v>98</v>
      </c>
      <c r="H5" s="6" t="str">
        <f>公共信息表!B7&amp;"-"&amp;公共信息表!D7&amp;"-"&amp;公共信息表!F7</f>
        <v>2015-6-1</v>
      </c>
      <c r="I5" s="7" t="s">
        <v>38</v>
      </c>
      <c r="J5" s="6" t="str">
        <f>公共信息表!B8&amp;"-"&amp;公共信息表!D8&amp;"-"&amp;公共信息表!F8</f>
        <v>2015-6-30</v>
      </c>
      <c r="K5" s="1"/>
    </row>
    <row r="6" spans="1:11" ht="22.5" customHeight="1">
      <c r="A6" s="1"/>
      <c r="B6" s="11"/>
      <c r="C6" s="90" t="s">
        <v>99</v>
      </c>
      <c r="D6" s="88" t="s">
        <v>40</v>
      </c>
      <c r="E6" s="88" t="s">
        <v>100</v>
      </c>
      <c r="F6" s="88"/>
      <c r="G6" s="88"/>
      <c r="H6" s="88" t="s">
        <v>101</v>
      </c>
      <c r="I6" s="88"/>
      <c r="J6" s="89"/>
      <c r="K6" s="1"/>
    </row>
    <row r="7" spans="1:11" ht="22.5" customHeight="1">
      <c r="A7" s="1"/>
      <c r="B7" s="11"/>
      <c r="C7" s="91"/>
      <c r="D7" s="92"/>
      <c r="E7" s="12" t="s">
        <v>102</v>
      </c>
      <c r="F7" s="12" t="s">
        <v>103</v>
      </c>
      <c r="G7" s="12" t="s">
        <v>104</v>
      </c>
      <c r="H7" s="12" t="s">
        <v>102</v>
      </c>
      <c r="I7" s="12" t="s">
        <v>103</v>
      </c>
      <c r="J7" s="26" t="s">
        <v>104</v>
      </c>
      <c r="K7" s="1"/>
    </row>
    <row r="8" spans="1:11" ht="22.5" customHeight="1">
      <c r="A8" s="1"/>
      <c r="B8" s="11"/>
      <c r="C8" s="19" t="s">
        <v>105</v>
      </c>
      <c r="D8" s="12"/>
      <c r="E8" s="20"/>
      <c r="F8" s="20"/>
      <c r="G8" s="20"/>
      <c r="H8" s="20"/>
      <c r="I8" s="20"/>
      <c r="J8" s="13"/>
      <c r="K8" s="1"/>
    </row>
    <row r="9" spans="1:11" ht="22.5" customHeight="1">
      <c r="A9" s="1"/>
      <c r="B9" s="11"/>
      <c r="C9" s="19" t="s">
        <v>106</v>
      </c>
      <c r="D9" s="12">
        <v>1</v>
      </c>
      <c r="E9" s="21">
        <v>0</v>
      </c>
      <c r="F9" s="21">
        <v>0</v>
      </c>
      <c r="G9" s="20">
        <f>ROUND(业务活动表!E9+业务活动表!F9,2)</f>
        <v>0</v>
      </c>
      <c r="H9" s="21">
        <v>0</v>
      </c>
      <c r="I9" s="21">
        <v>0</v>
      </c>
      <c r="J9" s="13">
        <f>ROUND(业务活动表!H9+业务活动表!I9,2)</f>
        <v>0</v>
      </c>
      <c r="K9" s="1"/>
    </row>
    <row r="10" spans="1:11" ht="22.5" customHeight="1">
      <c r="A10" s="1"/>
      <c r="B10" s="11"/>
      <c r="C10" s="19" t="s">
        <v>107</v>
      </c>
      <c r="D10" s="12">
        <v>2</v>
      </c>
      <c r="E10" s="21">
        <v>20000</v>
      </c>
      <c r="F10" s="21">
        <v>0</v>
      </c>
      <c r="G10" s="20">
        <f>ROUND(业务活动表!E10+业务活动表!F10,2)</f>
        <v>20000</v>
      </c>
      <c r="H10" s="21">
        <v>220000</v>
      </c>
      <c r="I10" s="21">
        <v>0</v>
      </c>
      <c r="J10" s="13">
        <f>ROUND(业务活动表!H10+业务活动表!I10,2)</f>
        <v>220000</v>
      </c>
      <c r="K10" s="1"/>
    </row>
    <row r="11" spans="1:11" ht="22.5" customHeight="1">
      <c r="A11" s="1"/>
      <c r="B11" s="11"/>
      <c r="C11" s="19" t="s">
        <v>108</v>
      </c>
      <c r="D11" s="12">
        <v>3</v>
      </c>
      <c r="E11" s="21">
        <v>0</v>
      </c>
      <c r="F11" s="21">
        <v>0</v>
      </c>
      <c r="G11" s="20">
        <f>ROUND(业务活动表!E11+业务活动表!F11,2)</f>
        <v>0</v>
      </c>
      <c r="H11" s="21">
        <v>0</v>
      </c>
      <c r="I11" s="21">
        <v>0</v>
      </c>
      <c r="J11" s="13">
        <f>ROUND(业务活动表!H11+业务活动表!I11,2)</f>
        <v>0</v>
      </c>
      <c r="K11" s="1"/>
    </row>
    <row r="12" spans="1:11" ht="22.5" customHeight="1">
      <c r="A12" s="1"/>
      <c r="B12" s="11"/>
      <c r="C12" s="19" t="s">
        <v>109</v>
      </c>
      <c r="D12" s="12">
        <v>4</v>
      </c>
      <c r="E12" s="21">
        <v>0</v>
      </c>
      <c r="F12" s="21">
        <v>0</v>
      </c>
      <c r="G12" s="20">
        <f>ROUND(业务活动表!E12+业务活动表!F12,2)</f>
        <v>0</v>
      </c>
      <c r="H12" s="21">
        <v>0</v>
      </c>
      <c r="I12" s="21">
        <v>0</v>
      </c>
      <c r="J12" s="13">
        <f>ROUND(业务活动表!H12+业务活动表!I12,2)</f>
        <v>0</v>
      </c>
      <c r="K12" s="1"/>
    </row>
    <row r="13" spans="1:11" ht="22.5" customHeight="1">
      <c r="A13" s="1"/>
      <c r="B13" s="11"/>
      <c r="C13" s="19" t="s">
        <v>110</v>
      </c>
      <c r="D13" s="12">
        <v>5</v>
      </c>
      <c r="E13" s="21">
        <v>0</v>
      </c>
      <c r="F13" s="21">
        <v>0</v>
      </c>
      <c r="G13" s="20">
        <f>ROUND(业务活动表!E13+业务活动表!F13,2)</f>
        <v>0</v>
      </c>
      <c r="H13" s="21">
        <v>0</v>
      </c>
      <c r="I13" s="21">
        <v>0</v>
      </c>
      <c r="J13" s="13">
        <f>ROUND(业务活动表!H13+业务活动表!I13,2)</f>
        <v>0</v>
      </c>
      <c r="K13" s="1"/>
    </row>
    <row r="14" spans="1:11" ht="22.5" customHeight="1">
      <c r="A14" s="1"/>
      <c r="B14" s="11"/>
      <c r="C14" s="19" t="s">
        <v>111</v>
      </c>
      <c r="D14" s="12">
        <v>6</v>
      </c>
      <c r="E14" s="21">
        <v>0</v>
      </c>
      <c r="F14" s="21">
        <v>0</v>
      </c>
      <c r="G14" s="20">
        <f>ROUND(业务活动表!E14+业务活动表!F14,2)</f>
        <v>0</v>
      </c>
      <c r="H14" s="21">
        <v>0</v>
      </c>
      <c r="I14" s="21">
        <v>0</v>
      </c>
      <c r="J14" s="13">
        <f>ROUND(业务活动表!H14+业务活动表!I14,2)</f>
        <v>0</v>
      </c>
      <c r="K14" s="1"/>
    </row>
    <row r="15" spans="1:11" ht="22.5" customHeight="1">
      <c r="A15" s="1"/>
      <c r="B15" s="11"/>
      <c r="C15" s="19" t="s">
        <v>112</v>
      </c>
      <c r="D15" s="12">
        <v>9</v>
      </c>
      <c r="E15" s="21">
        <v>0</v>
      </c>
      <c r="F15" s="21">
        <v>0</v>
      </c>
      <c r="G15" s="20">
        <f>ROUND(业务活动表!E15+业务活动表!F15,2)</f>
        <v>0</v>
      </c>
      <c r="H15" s="21">
        <v>0</v>
      </c>
      <c r="I15" s="21">
        <v>0</v>
      </c>
      <c r="J15" s="13">
        <f>ROUND(业务活动表!H15+业务活动表!I15,2)</f>
        <v>0</v>
      </c>
      <c r="K15" s="1"/>
    </row>
    <row r="16" spans="1:11" ht="22.5" customHeight="1">
      <c r="A16" s="1"/>
      <c r="B16" s="11"/>
      <c r="C16" s="19" t="s">
        <v>113</v>
      </c>
      <c r="D16" s="12">
        <v>11</v>
      </c>
      <c r="E16" s="20">
        <f>ROUND(SUM(业务活动表!E9:E15),2)</f>
        <v>20000</v>
      </c>
      <c r="F16" s="20">
        <f>ROUND(SUM(业务活动表!F9:F15),2)</f>
        <v>0</v>
      </c>
      <c r="G16" s="20">
        <f>ROUND(SUM(业务活动表!G9:G15),2)</f>
        <v>20000</v>
      </c>
      <c r="H16" s="20">
        <f>ROUND(SUM(业务活动表!H9:H15),2)</f>
        <v>220000</v>
      </c>
      <c r="I16" s="20">
        <f>ROUND(SUM(业务活动表!I9:I15),2)</f>
        <v>0</v>
      </c>
      <c r="J16" s="13">
        <f>ROUND(SUM(业务活动表!J9:J15),2)</f>
        <v>220000</v>
      </c>
      <c r="K16" s="1"/>
    </row>
    <row r="17" spans="1:11" ht="22.5" customHeight="1">
      <c r="A17" s="1"/>
      <c r="B17" s="11"/>
      <c r="C17" s="19" t="s">
        <v>114</v>
      </c>
      <c r="D17" s="12"/>
      <c r="E17" s="20"/>
      <c r="F17" s="20"/>
      <c r="G17" s="20"/>
      <c r="H17" s="20"/>
      <c r="I17" s="20"/>
      <c r="J17" s="13"/>
      <c r="K17" s="1"/>
    </row>
    <row r="18" spans="1:11" ht="22.5" customHeight="1">
      <c r="A18" s="1"/>
      <c r="B18" s="11"/>
      <c r="C18" s="19" t="s">
        <v>115</v>
      </c>
      <c r="D18" s="12">
        <v>12</v>
      </c>
      <c r="E18" s="21">
        <v>0</v>
      </c>
      <c r="F18" s="21">
        <v>0</v>
      </c>
      <c r="G18" s="20">
        <f>ROUND(业务活动表!E18+业务活动表!F18,2)</f>
        <v>0</v>
      </c>
      <c r="H18" s="21">
        <v>0</v>
      </c>
      <c r="I18" s="21">
        <v>0</v>
      </c>
      <c r="J18" s="13">
        <f>ROUND(业务活动表!H18+业务活动表!I18,2)</f>
        <v>0</v>
      </c>
      <c r="K18" s="1"/>
    </row>
    <row r="19" spans="1:11" ht="22.5" customHeight="1">
      <c r="A19" s="1"/>
      <c r="B19" s="11"/>
      <c r="C19" s="22" t="s">
        <v>116</v>
      </c>
      <c r="D19" s="12">
        <v>13</v>
      </c>
      <c r="E19" s="21">
        <v>0</v>
      </c>
      <c r="F19" s="21">
        <v>0</v>
      </c>
      <c r="G19" s="20">
        <f>ROUND(业务活动表!E19+业务活动表!F19,2)</f>
        <v>0</v>
      </c>
      <c r="H19" s="21">
        <v>0</v>
      </c>
      <c r="I19" s="21">
        <v>0</v>
      </c>
      <c r="J19" s="13">
        <f>ROUND(业务活动表!H19+业务活动表!I19,2)</f>
        <v>0</v>
      </c>
      <c r="K19" s="1"/>
    </row>
    <row r="20" spans="1:11" ht="22.5" customHeight="1">
      <c r="A20" s="1"/>
      <c r="B20" s="11"/>
      <c r="C20" s="22"/>
      <c r="D20" s="12">
        <v>14</v>
      </c>
      <c r="E20" s="21">
        <v>0</v>
      </c>
      <c r="F20" s="21">
        <v>0</v>
      </c>
      <c r="G20" s="20">
        <f>ROUND(业务活动表!E20+业务活动表!F20,2)</f>
        <v>0</v>
      </c>
      <c r="H20" s="21">
        <v>0</v>
      </c>
      <c r="I20" s="21">
        <v>0</v>
      </c>
      <c r="J20" s="13">
        <f>ROUND(业务活动表!H20+业务活动表!I20,2)</f>
        <v>0</v>
      </c>
      <c r="K20" s="1"/>
    </row>
    <row r="21" spans="1:11" ht="22.5" customHeight="1">
      <c r="A21" s="1"/>
      <c r="B21" s="11"/>
      <c r="C21" s="22"/>
      <c r="D21" s="12">
        <v>15</v>
      </c>
      <c r="E21" s="21">
        <v>0</v>
      </c>
      <c r="F21" s="21">
        <v>0</v>
      </c>
      <c r="G21" s="20">
        <f>ROUND(业务活动表!E21+业务活动表!F21,2)</f>
        <v>0</v>
      </c>
      <c r="H21" s="21">
        <v>0</v>
      </c>
      <c r="I21" s="21">
        <v>0</v>
      </c>
      <c r="J21" s="13">
        <f>ROUND(业务活动表!H21+业务活动表!I21,2)</f>
        <v>0</v>
      </c>
      <c r="K21" s="1"/>
    </row>
    <row r="22" spans="1:11" ht="22.5" customHeight="1">
      <c r="A22" s="1"/>
      <c r="B22" s="11"/>
      <c r="C22" s="22"/>
      <c r="D22" s="12">
        <v>16</v>
      </c>
      <c r="E22" s="21">
        <v>0</v>
      </c>
      <c r="F22" s="21">
        <v>0</v>
      </c>
      <c r="G22" s="20">
        <f>ROUND(业务活动表!E22+业务活动表!F22,2)</f>
        <v>0</v>
      </c>
      <c r="H22" s="21">
        <v>0</v>
      </c>
      <c r="I22" s="21">
        <v>0</v>
      </c>
      <c r="J22" s="13">
        <f>ROUND(业务活动表!H22+业务活动表!I22,2)</f>
        <v>0</v>
      </c>
      <c r="K22" s="1"/>
    </row>
    <row r="23" spans="1:11" ht="22.5" customHeight="1">
      <c r="A23" s="1"/>
      <c r="B23" s="11"/>
      <c r="C23" s="19" t="s">
        <v>117</v>
      </c>
      <c r="D23" s="12">
        <v>21</v>
      </c>
      <c r="E23" s="21">
        <v>7</v>
      </c>
      <c r="F23" s="21">
        <v>0</v>
      </c>
      <c r="G23" s="20">
        <f>ROUND(业务活动表!E23+业务活动表!F23,2)</f>
        <v>7</v>
      </c>
      <c r="H23" s="21">
        <v>14366</v>
      </c>
      <c r="I23" s="21">
        <v>0</v>
      </c>
      <c r="J23" s="13">
        <f>ROUND(业务活动表!H23+业务活动表!I23,2)</f>
        <v>14366</v>
      </c>
      <c r="K23" s="1"/>
    </row>
    <row r="24" spans="1:11" ht="22.5" customHeight="1">
      <c r="A24" s="1"/>
      <c r="B24" s="11"/>
      <c r="C24" s="19" t="s">
        <v>118</v>
      </c>
      <c r="D24" s="12">
        <v>24</v>
      </c>
      <c r="E24" s="21">
        <v>-53.69</v>
      </c>
      <c r="F24" s="21">
        <v>0</v>
      </c>
      <c r="G24" s="20">
        <f>ROUND(业务活动表!E24+业务活动表!F24,2)</f>
        <v>-53.69</v>
      </c>
      <c r="H24" s="21">
        <v>152.42000000000002</v>
      </c>
      <c r="I24" s="21">
        <v>0</v>
      </c>
      <c r="J24" s="13">
        <f>ROUND(业务活动表!H24+业务活动表!I24,2)</f>
        <v>152.41999999999999</v>
      </c>
      <c r="K24" s="1"/>
    </row>
    <row r="25" spans="1:11" ht="22.5" customHeight="1">
      <c r="A25" s="1"/>
      <c r="B25" s="11"/>
      <c r="C25" s="19" t="s">
        <v>119</v>
      </c>
      <c r="D25" s="12">
        <v>28</v>
      </c>
      <c r="E25" s="21">
        <v>0</v>
      </c>
      <c r="F25" s="21">
        <v>0</v>
      </c>
      <c r="G25" s="20">
        <f>ROUND(业务活动表!E25+业务活动表!F25,2)</f>
        <v>0</v>
      </c>
      <c r="H25" s="21">
        <v>0</v>
      </c>
      <c r="I25" s="21">
        <v>0</v>
      </c>
      <c r="J25" s="13">
        <f>ROUND(业务活动表!H25+业务活动表!I25,2)</f>
        <v>0</v>
      </c>
      <c r="K25" s="1"/>
    </row>
    <row r="26" spans="1:11" ht="22.5" customHeight="1">
      <c r="A26" s="1"/>
      <c r="B26" s="11"/>
      <c r="C26" s="19" t="s">
        <v>120</v>
      </c>
      <c r="D26" s="12">
        <v>35</v>
      </c>
      <c r="E26" s="20">
        <f>ROUND(业务活动表!E18+业务活动表!E23+业务活动表!E24+业务活动表!E25,2)</f>
        <v>-46.69</v>
      </c>
      <c r="F26" s="20">
        <f>ROUND(业务活动表!F18+业务活动表!F23+业务活动表!F24+业务活动表!F25,2)</f>
        <v>0</v>
      </c>
      <c r="G26" s="20">
        <f>ROUND(业务活动表!G18+业务活动表!G23+业务活动表!G24+业务活动表!G25,2)</f>
        <v>-46.69</v>
      </c>
      <c r="H26" s="20">
        <f>ROUND(业务活动表!H18+业务活动表!H23+业务活动表!H24+业务活动表!H25,2)</f>
        <v>14518.42</v>
      </c>
      <c r="I26" s="20">
        <f>ROUND(业务活动表!I18+业务活动表!I23+业务活动表!I24+业务活动表!I25,2)</f>
        <v>0</v>
      </c>
      <c r="J26" s="13">
        <f>ROUND(业务活动表!J18+业务活动表!J23+业务活动表!J24+业务活动表!J25,2)</f>
        <v>14518.42</v>
      </c>
      <c r="K26" s="1"/>
    </row>
    <row r="27" spans="1:11" ht="22.5" customHeight="1">
      <c r="A27" s="1"/>
      <c r="B27" s="11"/>
      <c r="C27" s="19" t="s">
        <v>121</v>
      </c>
      <c r="D27" s="12">
        <v>40</v>
      </c>
      <c r="E27" s="21">
        <v>0</v>
      </c>
      <c r="F27" s="21">
        <v>0</v>
      </c>
      <c r="G27" s="20">
        <f>ROUND(业务活动表!E27+业务活动表!F27,2)</f>
        <v>0</v>
      </c>
      <c r="H27" s="21">
        <v>0</v>
      </c>
      <c r="I27" s="21">
        <v>0</v>
      </c>
      <c r="J27" s="13">
        <f>ROUND(业务活动表!H27+业务活动表!I27,2)</f>
        <v>0</v>
      </c>
      <c r="K27" s="1"/>
    </row>
    <row r="28" spans="1:11" ht="22.5" customHeight="1">
      <c r="A28" s="1"/>
      <c r="B28" s="11"/>
      <c r="C28" s="23" t="s">
        <v>122</v>
      </c>
      <c r="D28" s="15">
        <v>45</v>
      </c>
      <c r="E28" s="24">
        <f>E16-E26+E27</f>
        <v>20046.689999999999</v>
      </c>
      <c r="F28" s="24">
        <f>F16-F26+F27</f>
        <v>0</v>
      </c>
      <c r="G28" s="25">
        <f>ROUND(业务活动表!E28+业务活动表!F28,2)</f>
        <v>20046.689999999999</v>
      </c>
      <c r="H28" s="24">
        <f>H16-H26+H27</f>
        <v>205481.58</v>
      </c>
      <c r="I28" s="24">
        <f>I16-I26+I27</f>
        <v>0</v>
      </c>
      <c r="J28" s="27">
        <f>ROUND(业务活动表!H28+业务活动表!I28,2)</f>
        <v>205481.58</v>
      </c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sheetProtection password="EF5C" sheet="1" objects="1"/>
  <mergeCells count="9">
    <mergeCell ref="C2:J2"/>
    <mergeCell ref="H3:I3"/>
    <mergeCell ref="D4:F4"/>
    <mergeCell ref="H4:J4"/>
    <mergeCell ref="D5:F5"/>
    <mergeCell ref="E6:G6"/>
    <mergeCell ref="H6:J6"/>
    <mergeCell ref="C6:C7"/>
    <mergeCell ref="D6:D7"/>
  </mergeCells>
  <phoneticPr fontId="28" type="noConversion"/>
  <dataValidations count="1">
    <dataValidation type="decimal" allowBlank="1" showInputMessage="1" showErrorMessage="1" sqref="E9:J15 E18:J25 E27:J28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G44"/>
  <sheetViews>
    <sheetView showGridLines="0" topLeftCell="A7" workbookViewId="0">
      <selection activeCell="F16" sqref="F16:F19"/>
    </sheetView>
  </sheetViews>
  <sheetFormatPr defaultColWidth="9" defaultRowHeight="14.25" customHeight="1"/>
  <cols>
    <col min="2" max="2" width="9" hidden="1" customWidth="1"/>
    <col min="3" max="3" width="12.875" customWidth="1"/>
    <col min="4" max="4" width="26.5" customWidth="1"/>
    <col min="5" max="5" width="11.625" customWidth="1"/>
    <col min="6" max="6" width="23.5" customWidth="1"/>
    <col min="7" max="7" width="6.5" customWidth="1"/>
  </cols>
  <sheetData>
    <row r="1" spans="1:7" ht="13.5" customHeight="1">
      <c r="A1" s="1"/>
      <c r="B1" s="1"/>
      <c r="C1" s="1"/>
      <c r="D1" s="1"/>
      <c r="E1" s="1"/>
      <c r="F1" s="1"/>
      <c r="G1" s="1"/>
    </row>
    <row r="2" spans="1:7" ht="22.5" customHeight="1">
      <c r="A2" s="1"/>
      <c r="B2" s="1"/>
      <c r="C2" s="86" t="s">
        <v>123</v>
      </c>
      <c r="D2" s="86"/>
      <c r="E2" s="86"/>
      <c r="F2" s="86"/>
      <c r="G2" s="1"/>
    </row>
    <row r="3" spans="1:7" ht="22.5" customHeight="1">
      <c r="A3" s="1"/>
      <c r="B3" s="1"/>
      <c r="C3" s="2"/>
      <c r="D3" s="2"/>
      <c r="E3" s="3" t="s">
        <v>124</v>
      </c>
      <c r="F3" s="3" t="s">
        <v>33</v>
      </c>
      <c r="G3" s="1"/>
    </row>
    <row r="4" spans="1:7" ht="22.5" customHeight="1">
      <c r="A4" s="1"/>
      <c r="B4" s="1"/>
      <c r="C4" s="3" t="s">
        <v>34</v>
      </c>
      <c r="D4" s="82" t="str">
        <f>IF(公共信息表!B6="","",公共信息表!B6)</f>
        <v>广州市破产管理人协会</v>
      </c>
      <c r="E4" s="82"/>
      <c r="F4" s="82"/>
      <c r="G4" s="1"/>
    </row>
    <row r="5" spans="1:7" ht="22.5" customHeight="1">
      <c r="A5" s="1"/>
      <c r="B5" s="1"/>
      <c r="C5" s="3" t="s">
        <v>36</v>
      </c>
      <c r="D5" s="2" t="str">
        <f>IF(公共信息表!B5="","",公共信息表!B5)</f>
        <v>4401060131127</v>
      </c>
      <c r="E5" s="3" t="s">
        <v>97</v>
      </c>
      <c r="F5" s="4" t="str">
        <f>公共信息表!B9&amp;"-"&amp;公共信息表!D9&amp;"-"&amp;公共信息表!F9</f>
        <v>2015-6-30</v>
      </c>
      <c r="G5" s="1"/>
    </row>
    <row r="6" spans="1:7" ht="22.5" customHeight="1">
      <c r="A6" s="1"/>
      <c r="B6" s="1"/>
      <c r="C6" s="5" t="s">
        <v>98</v>
      </c>
      <c r="D6" s="6" t="str">
        <f>公共信息表!B7&amp;"-"&amp;公共信息表!D7&amp;"-"&amp;公共信息表!F7</f>
        <v>2015-6-1</v>
      </c>
      <c r="E6" s="7" t="s">
        <v>38</v>
      </c>
      <c r="F6" s="6" t="str">
        <f>公共信息表!B8&amp;"-"&amp;公共信息表!D8&amp;"-"&amp;公共信息表!F8</f>
        <v>2015-6-30</v>
      </c>
      <c r="G6" s="1"/>
    </row>
    <row r="7" spans="1:7" ht="22.5" customHeight="1">
      <c r="A7" s="1"/>
      <c r="B7" s="8"/>
      <c r="C7" s="97" t="s">
        <v>99</v>
      </c>
      <c r="D7" s="98"/>
      <c r="E7" s="9" t="s">
        <v>40</v>
      </c>
      <c r="F7" s="10" t="s">
        <v>125</v>
      </c>
      <c r="G7" s="1"/>
    </row>
    <row r="8" spans="1:7" ht="22.5" customHeight="1">
      <c r="A8" s="1"/>
      <c r="B8" s="11"/>
      <c r="C8" s="93" t="s">
        <v>126</v>
      </c>
      <c r="D8" s="94"/>
      <c r="E8" s="12"/>
      <c r="F8" s="13"/>
      <c r="G8" s="1"/>
    </row>
    <row r="9" spans="1:7" ht="22.5" customHeight="1">
      <c r="A9" s="1"/>
      <c r="B9" s="11"/>
      <c r="C9" s="93" t="s">
        <v>127</v>
      </c>
      <c r="D9" s="94"/>
      <c r="E9" s="12">
        <v>1</v>
      </c>
      <c r="F9" s="14">
        <v>0</v>
      </c>
      <c r="G9" s="1"/>
    </row>
    <row r="10" spans="1:7" ht="22.5" customHeight="1">
      <c r="A10" s="1"/>
      <c r="B10" s="11"/>
      <c r="C10" s="93" t="s">
        <v>128</v>
      </c>
      <c r="D10" s="94"/>
      <c r="E10" s="12">
        <v>2</v>
      </c>
      <c r="F10" s="14">
        <v>20000</v>
      </c>
      <c r="G10" s="1"/>
    </row>
    <row r="11" spans="1:7" ht="22.5" customHeight="1">
      <c r="A11" s="1"/>
      <c r="B11" s="11"/>
      <c r="C11" s="93" t="s">
        <v>129</v>
      </c>
      <c r="D11" s="94"/>
      <c r="E11" s="12">
        <v>3</v>
      </c>
      <c r="F11" s="14">
        <v>0</v>
      </c>
      <c r="G11" s="1"/>
    </row>
    <row r="12" spans="1:7" ht="22.5" customHeight="1">
      <c r="A12" s="1"/>
      <c r="B12" s="11"/>
      <c r="C12" s="93" t="s">
        <v>130</v>
      </c>
      <c r="D12" s="94"/>
      <c r="E12" s="12">
        <v>4</v>
      </c>
      <c r="F12" s="14">
        <v>0</v>
      </c>
      <c r="G12" s="1"/>
    </row>
    <row r="13" spans="1:7" ht="22.5" customHeight="1">
      <c r="A13" s="1"/>
      <c r="B13" s="11"/>
      <c r="C13" s="93" t="s">
        <v>131</v>
      </c>
      <c r="D13" s="94"/>
      <c r="E13" s="12">
        <v>5</v>
      </c>
      <c r="F13" s="14">
        <v>0</v>
      </c>
      <c r="G13" s="1"/>
    </row>
    <row r="14" spans="1:7" ht="22.5" customHeight="1">
      <c r="A14" s="1"/>
      <c r="B14" s="11"/>
      <c r="C14" s="93" t="s">
        <v>132</v>
      </c>
      <c r="D14" s="94"/>
      <c r="E14" s="12">
        <v>8</v>
      </c>
      <c r="F14" s="14">
        <v>178.69</v>
      </c>
      <c r="G14" s="1"/>
    </row>
    <row r="15" spans="1:7" ht="22.5" customHeight="1">
      <c r="A15" s="1"/>
      <c r="B15" s="11"/>
      <c r="C15" s="93" t="s">
        <v>133</v>
      </c>
      <c r="D15" s="94"/>
      <c r="E15" s="12">
        <v>13</v>
      </c>
      <c r="F15" s="13">
        <f>ROUND(SUM(现金流量表_年报!F9:F14),2)</f>
        <v>20178.689999999999</v>
      </c>
      <c r="G15" s="1"/>
    </row>
    <row r="16" spans="1:7" ht="22.5" customHeight="1">
      <c r="A16" s="1"/>
      <c r="B16" s="11"/>
      <c r="C16" s="93" t="s">
        <v>134</v>
      </c>
      <c r="D16" s="94"/>
      <c r="E16" s="12">
        <v>14</v>
      </c>
      <c r="F16" s="14">
        <v>0</v>
      </c>
      <c r="G16" s="1"/>
    </row>
    <row r="17" spans="1:7" ht="22.5" customHeight="1">
      <c r="A17" s="1"/>
      <c r="B17" s="11"/>
      <c r="C17" s="93" t="s">
        <v>135</v>
      </c>
      <c r="D17" s="94"/>
      <c r="E17" s="12">
        <v>15</v>
      </c>
      <c r="F17" s="14">
        <v>0</v>
      </c>
      <c r="G17" s="1"/>
    </row>
    <row r="18" spans="1:7" ht="22.5" customHeight="1">
      <c r="A18" s="1"/>
      <c r="B18" s="11"/>
      <c r="C18" s="93" t="s">
        <v>136</v>
      </c>
      <c r="D18" s="94"/>
      <c r="E18" s="12">
        <v>16</v>
      </c>
      <c r="F18" s="14">
        <v>0</v>
      </c>
      <c r="G18" s="1"/>
    </row>
    <row r="19" spans="1:7" ht="22.5" customHeight="1">
      <c r="A19" s="1"/>
      <c r="B19" s="11"/>
      <c r="C19" s="93" t="s">
        <v>137</v>
      </c>
      <c r="D19" s="94"/>
      <c r="E19" s="12">
        <v>19</v>
      </c>
      <c r="F19" s="14">
        <v>132</v>
      </c>
      <c r="G19" s="1"/>
    </row>
    <row r="20" spans="1:7" ht="22.5" customHeight="1">
      <c r="A20" s="1"/>
      <c r="B20" s="11"/>
      <c r="C20" s="93" t="s">
        <v>138</v>
      </c>
      <c r="D20" s="94"/>
      <c r="E20" s="12">
        <v>23</v>
      </c>
      <c r="F20" s="13">
        <f>ROUND(SUM(现金流量表_年报!F16:F19),2)</f>
        <v>132</v>
      </c>
      <c r="G20" s="1"/>
    </row>
    <row r="21" spans="1:7" ht="22.5" customHeight="1">
      <c r="A21" s="1"/>
      <c r="B21" s="11"/>
      <c r="C21" s="93" t="s">
        <v>139</v>
      </c>
      <c r="D21" s="94"/>
      <c r="E21" s="12">
        <v>24</v>
      </c>
      <c r="F21" s="13">
        <f>ROUND(现金流量表_年报!F15-现金流量表_年报!F20,2)</f>
        <v>20046.689999999999</v>
      </c>
      <c r="G21" s="1"/>
    </row>
    <row r="22" spans="1:7" ht="22.5" customHeight="1">
      <c r="A22" s="1"/>
      <c r="B22" s="11"/>
      <c r="C22" s="93" t="s">
        <v>140</v>
      </c>
      <c r="D22" s="94"/>
      <c r="E22" s="12"/>
      <c r="F22" s="13"/>
      <c r="G22" s="1"/>
    </row>
    <row r="23" spans="1:7" ht="22.5" customHeight="1">
      <c r="A23" s="1"/>
      <c r="B23" s="11"/>
      <c r="C23" s="93" t="s">
        <v>141</v>
      </c>
      <c r="D23" s="94"/>
      <c r="E23" s="12">
        <v>25</v>
      </c>
      <c r="F23" s="14">
        <v>0</v>
      </c>
      <c r="G23" s="1"/>
    </row>
    <row r="24" spans="1:7" ht="22.5" customHeight="1">
      <c r="A24" s="1"/>
      <c r="B24" s="11"/>
      <c r="C24" s="93" t="s">
        <v>142</v>
      </c>
      <c r="D24" s="94"/>
      <c r="E24" s="12">
        <v>26</v>
      </c>
      <c r="F24" s="14">
        <v>0</v>
      </c>
      <c r="G24" s="1"/>
    </row>
    <row r="25" spans="1:7" ht="22.5" customHeight="1">
      <c r="A25" s="1"/>
      <c r="B25" s="11"/>
      <c r="C25" s="93" t="s">
        <v>143</v>
      </c>
      <c r="D25" s="94"/>
      <c r="E25" s="12">
        <v>27</v>
      </c>
      <c r="F25" s="14">
        <v>0</v>
      </c>
      <c r="G25" s="1"/>
    </row>
    <row r="26" spans="1:7" ht="22.5" customHeight="1">
      <c r="A26" s="1"/>
      <c r="B26" s="11"/>
      <c r="C26" s="93" t="s">
        <v>144</v>
      </c>
      <c r="D26" s="94"/>
      <c r="E26" s="12">
        <v>30</v>
      </c>
      <c r="F26" s="14">
        <v>0</v>
      </c>
      <c r="G26" s="1"/>
    </row>
    <row r="27" spans="1:7" ht="22.5" customHeight="1">
      <c r="A27" s="1"/>
      <c r="B27" s="11"/>
      <c r="C27" s="93" t="s">
        <v>133</v>
      </c>
      <c r="D27" s="94"/>
      <c r="E27" s="12">
        <v>34</v>
      </c>
      <c r="F27" s="13">
        <f>ROUND(SUM(现金流量表_年报!F23:F26),2)</f>
        <v>0</v>
      </c>
      <c r="G27" s="1"/>
    </row>
    <row r="28" spans="1:7" ht="22.5" customHeight="1">
      <c r="A28" s="1"/>
      <c r="B28" s="11"/>
      <c r="C28" s="93" t="s">
        <v>145</v>
      </c>
      <c r="D28" s="94"/>
      <c r="E28" s="12">
        <v>35</v>
      </c>
      <c r="F28" s="14">
        <v>0</v>
      </c>
      <c r="G28" s="1"/>
    </row>
    <row r="29" spans="1:7" ht="22.5" customHeight="1">
      <c r="A29" s="1"/>
      <c r="B29" s="11"/>
      <c r="C29" s="93" t="s">
        <v>146</v>
      </c>
      <c r="D29" s="94"/>
      <c r="E29" s="12">
        <v>36</v>
      </c>
      <c r="F29" s="14">
        <v>0</v>
      </c>
      <c r="G29" s="1"/>
    </row>
    <row r="30" spans="1:7" ht="22.5" customHeight="1">
      <c r="A30" s="1"/>
      <c r="B30" s="11"/>
      <c r="C30" s="93" t="s">
        <v>147</v>
      </c>
      <c r="D30" s="94"/>
      <c r="E30" s="12">
        <v>39</v>
      </c>
      <c r="F30" s="14">
        <v>0</v>
      </c>
      <c r="G30" s="1"/>
    </row>
    <row r="31" spans="1:7" ht="22.5" customHeight="1">
      <c r="A31" s="1"/>
      <c r="B31" s="11"/>
      <c r="C31" s="93" t="s">
        <v>138</v>
      </c>
      <c r="D31" s="94"/>
      <c r="E31" s="12">
        <v>43</v>
      </c>
      <c r="F31" s="13">
        <f>ROUND(SUM(现金流量表_年报!F28:F30),2)</f>
        <v>0</v>
      </c>
      <c r="G31" s="1"/>
    </row>
    <row r="32" spans="1:7" ht="22.5" customHeight="1">
      <c r="A32" s="1"/>
      <c r="B32" s="11"/>
      <c r="C32" s="93" t="s">
        <v>148</v>
      </c>
      <c r="D32" s="94"/>
      <c r="E32" s="12">
        <v>44</v>
      </c>
      <c r="F32" s="13">
        <f>ROUND(现金流量表_年报!F27-现金流量表_年报!F31,2)</f>
        <v>0</v>
      </c>
      <c r="G32" s="1"/>
    </row>
    <row r="33" spans="1:7" ht="22.5" customHeight="1">
      <c r="A33" s="1"/>
      <c r="B33" s="11"/>
      <c r="C33" s="93" t="s">
        <v>149</v>
      </c>
      <c r="D33" s="94"/>
      <c r="E33" s="12"/>
      <c r="F33" s="13"/>
      <c r="G33" s="1"/>
    </row>
    <row r="34" spans="1:7" ht="22.5" customHeight="1">
      <c r="A34" s="1"/>
      <c r="B34" s="11"/>
      <c r="C34" s="93" t="s">
        <v>150</v>
      </c>
      <c r="D34" s="94"/>
      <c r="E34" s="12">
        <v>45</v>
      </c>
      <c r="F34" s="14">
        <v>0</v>
      </c>
      <c r="G34" s="1"/>
    </row>
    <row r="35" spans="1:7" ht="22.5" customHeight="1">
      <c r="A35" s="1"/>
      <c r="B35" s="11"/>
      <c r="C35" s="93" t="s">
        <v>151</v>
      </c>
      <c r="D35" s="94"/>
      <c r="E35" s="12">
        <v>48</v>
      </c>
      <c r="F35" s="14">
        <v>0</v>
      </c>
      <c r="G35" s="1"/>
    </row>
    <row r="36" spans="1:7" ht="22.5" customHeight="1">
      <c r="A36" s="1"/>
      <c r="B36" s="11"/>
      <c r="C36" s="93" t="s">
        <v>133</v>
      </c>
      <c r="D36" s="94"/>
      <c r="E36" s="12">
        <v>50</v>
      </c>
      <c r="F36" s="13">
        <f>ROUND(SUM(现金流量表_年报!F34:F35),2)</f>
        <v>0</v>
      </c>
      <c r="G36" s="1"/>
    </row>
    <row r="37" spans="1:7" ht="22.5" customHeight="1">
      <c r="A37" s="1"/>
      <c r="B37" s="11"/>
      <c r="C37" s="93" t="s">
        <v>152</v>
      </c>
      <c r="D37" s="94"/>
      <c r="E37" s="12">
        <v>51</v>
      </c>
      <c r="F37" s="14">
        <v>0</v>
      </c>
      <c r="G37" s="1"/>
    </row>
    <row r="38" spans="1:7" ht="22.5" customHeight="1">
      <c r="A38" s="1"/>
      <c r="B38" s="11"/>
      <c r="C38" s="93" t="s">
        <v>153</v>
      </c>
      <c r="D38" s="94"/>
      <c r="E38" s="12">
        <v>52</v>
      </c>
      <c r="F38" s="14">
        <v>0</v>
      </c>
      <c r="G38" s="1"/>
    </row>
    <row r="39" spans="1:7" ht="22.5" customHeight="1">
      <c r="A39" s="1"/>
      <c r="B39" s="11"/>
      <c r="C39" s="93" t="s">
        <v>154</v>
      </c>
      <c r="D39" s="94"/>
      <c r="E39" s="12">
        <v>55</v>
      </c>
      <c r="F39" s="14">
        <v>0</v>
      </c>
      <c r="G39" s="1"/>
    </row>
    <row r="40" spans="1:7" ht="22.5" customHeight="1">
      <c r="A40" s="1"/>
      <c r="B40" s="11"/>
      <c r="C40" s="93" t="s">
        <v>138</v>
      </c>
      <c r="D40" s="94"/>
      <c r="E40" s="12">
        <v>58</v>
      </c>
      <c r="F40" s="13">
        <f>ROUND(SUM(现金流量表_年报!F37:F39),2)</f>
        <v>0</v>
      </c>
      <c r="G40" s="1"/>
    </row>
    <row r="41" spans="1:7" ht="22.5" customHeight="1">
      <c r="A41" s="1"/>
      <c r="B41" s="11"/>
      <c r="C41" s="93" t="s">
        <v>155</v>
      </c>
      <c r="D41" s="94"/>
      <c r="E41" s="12">
        <v>59</v>
      </c>
      <c r="F41" s="13">
        <f>ROUND(现金流量表_年报!F36-现金流量表_年报!F40,2)</f>
        <v>0</v>
      </c>
      <c r="G41" s="1"/>
    </row>
    <row r="42" spans="1:7" ht="22.5" customHeight="1">
      <c r="A42" s="1"/>
      <c r="B42" s="11"/>
      <c r="C42" s="93" t="s">
        <v>156</v>
      </c>
      <c r="D42" s="94"/>
      <c r="E42" s="12">
        <v>60</v>
      </c>
      <c r="F42" s="14">
        <v>0</v>
      </c>
      <c r="G42" s="1"/>
    </row>
    <row r="43" spans="1:7" ht="22.5" customHeight="1">
      <c r="A43" s="1"/>
      <c r="B43" s="11"/>
      <c r="C43" s="95" t="s">
        <v>157</v>
      </c>
      <c r="D43" s="96"/>
      <c r="E43" s="15">
        <v>61</v>
      </c>
      <c r="F43" s="16">
        <f>F21+F32+F41+F42</f>
        <v>20046.689999999999</v>
      </c>
      <c r="G43" s="1"/>
    </row>
    <row r="44" spans="1:7" ht="15" customHeight="1">
      <c r="A44" s="1"/>
      <c r="B44" s="1"/>
      <c r="C44" s="1"/>
      <c r="D44" s="1"/>
      <c r="E44" s="1"/>
      <c r="F44" s="1"/>
      <c r="G44" s="1"/>
    </row>
  </sheetData>
  <sheetProtection password="EF5C" sheet="1" objects="1" scenarios="1"/>
  <mergeCells count="39">
    <mergeCell ref="C2:F2"/>
    <mergeCell ref="D4:F4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1:D41"/>
    <mergeCell ref="C42:D42"/>
    <mergeCell ref="C43:D43"/>
    <mergeCell ref="C35:D35"/>
    <mergeCell ref="C36:D36"/>
    <mergeCell ref="C37:D37"/>
    <mergeCell ref="C38:D38"/>
    <mergeCell ref="C39:D39"/>
    <mergeCell ref="C40:D40"/>
  </mergeCells>
  <phoneticPr fontId="28" type="noConversion"/>
  <dataValidations count="1">
    <dataValidation type="decimal" allowBlank="1" showInputMessage="1" showErrorMessage="1" sqref="F9:F14 F16:F19 F23:F26 F28:F30 F34:F35 F37:F39 F42:F43">
      <formula1>-9999999999999</formula1>
      <formula2>9999999999999</formula2>
    </dataValidation>
  </dataValidations>
  <pageMargins left="0.90486111111111112" right="0.90486111111111112" top="0.98402777777777772" bottom="0.98402777777777772" header="0.51111111111111107" footer="0.51111111111111107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公共信息表</vt:lpstr>
      <vt:lpstr>资产负债表</vt:lpstr>
      <vt:lpstr>业务活动表</vt:lpstr>
      <vt:lpstr>现金流量表_年报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fengyuan.liu</cp:lastModifiedBy>
  <cp:revision/>
  <dcterms:created xsi:type="dcterms:W3CDTF">2014-12-17T08:26:14Z</dcterms:created>
  <dcterms:modified xsi:type="dcterms:W3CDTF">2016-04-11T07:22:24Z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