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2" s="1"/>
  <c r="F31"/>
  <c r="F36"/>
  <c r="F40"/>
  <c r="F41" s="1"/>
  <c r="D4" i="2"/>
  <c r="H4"/>
  <c r="H5"/>
  <c r="J5"/>
  <c r="G9"/>
  <c r="J9"/>
  <c r="G10"/>
  <c r="G16" s="1"/>
  <c r="J10"/>
  <c r="J16" s="1"/>
  <c r="G11"/>
  <c r="J11"/>
  <c r="G12"/>
  <c r="J12"/>
  <c r="G13"/>
  <c r="J13"/>
  <c r="G14"/>
  <c r="J14"/>
  <c r="G15"/>
  <c r="J15"/>
  <c r="E16"/>
  <c r="F16"/>
  <c r="H16"/>
  <c r="H28" s="1"/>
  <c r="J28" s="1"/>
  <c r="I16"/>
  <c r="I28" s="1"/>
  <c r="G18"/>
  <c r="J18"/>
  <c r="G19"/>
  <c r="J19"/>
  <c r="G20"/>
  <c r="J20"/>
  <c r="G21"/>
  <c r="J21"/>
  <c r="G22"/>
  <c r="J22"/>
  <c r="G23"/>
  <c r="J23"/>
  <c r="J26" s="1"/>
  <c r="G24"/>
  <c r="G26"/>
  <c r="J24"/>
  <c r="G25"/>
  <c r="J25"/>
  <c r="E26"/>
  <c r="F26"/>
  <c r="H26"/>
  <c r="I26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 s="1"/>
  <c r="F26"/>
  <c r="F30" s="1"/>
  <c r="I35"/>
  <c r="D37"/>
  <c r="G37"/>
  <c r="I37"/>
  <c r="F28" i="2"/>
  <c r="F21" i="3"/>
  <c r="F43" s="1"/>
  <c r="E28" i="2"/>
  <c r="G28" s="1"/>
  <c r="E36" i="1" l="1"/>
  <c r="F36"/>
  <c r="C38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<sst xmlns="http://schemas.openxmlformats.org/spreadsheetml/2006/main" count="202" uniqueCount="164">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</sst>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10" sqref="B10:G10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2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2</v>
      </c>
      <c r="E8" s="55" t="s">
        <v>12</v>
      </c>
      <c r="F8" s="57">
        <v>28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2</v>
      </c>
      <c r="E9" s="55" t="s">
        <v>12</v>
      </c>
      <c r="F9" s="57">
        <v>28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25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2015-2-28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2015-2-1</v>
      </c>
      <c r="I5" s="7" t="s">
        <v>38</v>
      </c>
      <c r="J5" s="6" t="str">
        <f>公共信息表!B8&amp;"-"&amp;公共信息表!D8&amp;"-"&amp;公共信息表!F8</f>
        <v>2015-2-28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119945.63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119945.63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119945.63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119945.63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119945.63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119945.63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6" workbookViewId="0">
      <selection activeCell="H18" sqref="H18:H25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2015-2-28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2015-2-1</v>
      </c>
      <c r="I5" s="7" t="s">
        <v>38</v>
      </c>
      <c r="J5" s="6" t="str">
        <f>公共信息表!B8&amp;"-"&amp;公共信息表!D8&amp;"-"&amp;公共信息表!F8</f>
        <v>2015-2-28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40000</v>
      </c>
      <c r="F10" s="21">
        <v>0</v>
      </c>
      <c r="G10" s="20">
        <f>ROUND(业务活动表!E10+业务活动表!F10,2)</f>
        <v>40000</v>
      </c>
      <c r="H10" s="21">
        <v>60000</v>
      </c>
      <c r="I10" s="21">
        <v>0</v>
      </c>
      <c r="J10" s="13">
        <f>ROUND(业务活动表!H10+业务活动表!I10,2)</f>
        <v>60000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40000</v>
      </c>
      <c r="F16" s="20">
        <f>ROUND(SUM(业务活动表!F9:F15),2)</f>
        <v>0</v>
      </c>
      <c r="G16" s="20">
        <f>ROUND(SUM(业务活动表!G9:G15),2)</f>
        <v>40000</v>
      </c>
      <c r="H16" s="20">
        <f>ROUND(SUM(业务活动表!H9:H15),2)</f>
        <v>60000</v>
      </c>
      <c r="I16" s="20">
        <f>ROUND(SUM(业务活动表!I9:I15),2)</f>
        <v>0</v>
      </c>
      <c r="J16" s="13">
        <f>ROUND(SUM(业务活动表!J9:J15),2)</f>
        <v>60000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0</v>
      </c>
      <c r="I18" s="21">
        <v>0</v>
      </c>
      <c r="J18" s="13">
        <f>ROUND(业务活动表!H18+业务活动表!I18,2)</f>
        <v>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7</v>
      </c>
      <c r="I23" s="21">
        <v>0</v>
      </c>
      <c r="J23" s="13">
        <f>ROUND(业务活动表!H23+业务活动表!I23,2)</f>
        <v>7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85</v>
      </c>
      <c r="I24" s="21">
        <v>0</v>
      </c>
      <c r="J24" s="13">
        <f>ROUND(业务活动表!H24+业务活动表!I24,2)</f>
        <v>85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25</v>
      </c>
      <c r="H26" s="20">
        <f>ROUND(业务活动表!H18+业务活动表!H23+业务活动表!H24+业务活动表!H25,2)</f>
        <v>92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92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39975</v>
      </c>
      <c r="F28" s="24">
        <f>F16-F26+F27</f>
        <v>0</v>
      </c>
      <c r="G28" s="25">
        <f>ROUND(业务活动表!E28+业务活动表!F28,2)</f>
        <v>39975</v>
      </c>
      <c r="H28" s="24">
        <f>H16-H26+H27</f>
        <v>59908</v>
      </c>
      <c r="I28" s="24">
        <f>I16-I26+I27</f>
        <v>0</v>
      </c>
      <c r="J28" s="27">
        <f>ROUND(业务活动表!H28+业务活动表!I28,2)</f>
        <v>59908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4" workbookViewId="0">
      <selection activeCell="F20" sqref="F20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2015-2-28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2015-2-1</v>
      </c>
      <c r="E6" s="7" t="s">
        <v>38</v>
      </c>
      <c r="F6" s="6" t="str">
        <f>公共信息表!B8&amp;"-"&amp;公共信息表!D8&amp;"-"&amp;公共信息表!F8</f>
        <v>2015-2-28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40000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40000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25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25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39975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39975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